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67" firstSheet="2" activeTab="8"/>
  </bookViews>
  <sheets>
    <sheet name="1ОиДинфоб (2)" sheetId="1" r:id="rId1"/>
    <sheet name="1ОиДинфоб" sheetId="2" r:id="rId2"/>
    <sheet name="2КомфУслНал" sheetId="3" r:id="rId3"/>
    <sheet name="2КомУслОц" sheetId="4" r:id="rId4"/>
    <sheet name="3УслДостИнвНал" sheetId="5" r:id="rId5"/>
    <sheet name="3УслДостИнвОц" sheetId="6" r:id="rId6"/>
    <sheet name="4ДобрВежл" sheetId="7" r:id="rId7"/>
    <sheet name="5УдовлУсл" sheetId="8" r:id="rId8"/>
    <sheet name="Интегр" sheetId="9" r:id="rId9"/>
    <sheet name="Интегр_сорт" sheetId="10" r:id="rId10"/>
  </sheets>
  <definedNames/>
  <calcPr fullCalcOnLoad="1"/>
  <pivotCaches>
    <pivotCache cacheId="1" r:id="rId11"/>
  </pivotCaches>
</workbook>
</file>

<file path=xl/sharedStrings.xml><?xml version="1.0" encoding="utf-8"?>
<sst xmlns="http://schemas.openxmlformats.org/spreadsheetml/2006/main" count="680" uniqueCount="246">
  <si>
    <t>Показатель 1.1</t>
  </si>
  <si>
    <t>Муниципальное автономное дошкольное общеобразовательное учреждение «Детский сад №272»</t>
  </si>
  <si>
    <t xml:space="preserve">Муниципальное бюджетное дошкольное общеобразовательное учреждение «Детский сад «Солнышко» </t>
  </si>
  <si>
    <t xml:space="preserve">Муниципальное бюджетное дошкольное общеобразовательное учреждение «Детский сад Березка» </t>
  </si>
  <si>
    <t xml:space="preserve">Муниципальное бюджетное дошкольное общеобразовательное учреждение «Детский сад Сказка» </t>
  </si>
  <si>
    <t xml:space="preserve">Муниципальное бюджетное дошкольное общеобразовательное учреждение «Детский ясли-сад Улыбка» </t>
  </si>
  <si>
    <t>Частное дошкольное образовательное учреждение «Детский сад № 183 открытого акционерного общества «Российские железные дороги»</t>
  </si>
  <si>
    <t>№</t>
  </si>
  <si>
    <t>ДО</t>
  </si>
  <si>
    <t>1.1.1. Объем информации, размещенной на информационных стендах в помещении организации</t>
  </si>
  <si>
    <t>1.1.2. Объем информации, размещенной на официальном сайте организации</t>
  </si>
  <si>
    <t>Показатель 1.2</t>
  </si>
  <si>
    <t>Количество функционирующих дистанционных способов взаимодействия</t>
  </si>
  <si>
    <t>Значение показателя 1.2</t>
  </si>
  <si>
    <t>Значение показателя 1.2 с учетом значимости</t>
  </si>
  <si>
    <t>Показатель 1.3</t>
  </si>
  <si>
    <t>Число получателей услуг, удовлетворенных качеством, полнотой и доступностью информации о деятельности организации, размещенной на стендах организации</t>
  </si>
  <si>
    <t>Число опрошенных получателей услуг, ответивших на соответствующий вопрос анкеты</t>
  </si>
  <si>
    <t>Показатель 1.1.1</t>
  </si>
  <si>
    <t>Покзатель 1.1.2</t>
  </si>
  <si>
    <t>Показатель 1.3.1</t>
  </si>
  <si>
    <t>Число получателей услуг, удовлетворенных качеством, полнотой и доступностью информации о деятельности организации, размещенной на сайте организации</t>
  </si>
  <si>
    <t>Значение показателя 1.3</t>
  </si>
  <si>
    <t>Значение показателя 1 .3 с учетом веса</t>
  </si>
  <si>
    <t>Показатель 2.1 Обеспечение в организации социальной сферы комфортных условий для предоставления услуг</t>
  </si>
  <si>
    <t>2.1.1. Наличие комфортных условий для предоставления услуг</t>
  </si>
  <si>
    <t>Значение показателя 1.1</t>
  </si>
  <si>
    <t xml:space="preserve">Значение показателя 1.1 с учетом значимости </t>
  </si>
  <si>
    <t>Итого по критерию:</t>
  </si>
  <si>
    <t>Количество комфортных условий для предоставления услуг</t>
  </si>
  <si>
    <t>Значение показателя 2.1.1</t>
  </si>
  <si>
    <t>Показатель 2.3 Доля получателей услуг, удовлетворенных комфортностью условий предоставления услуг</t>
  </si>
  <si>
    <t>Значение показателя с учетом значимости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</si>
  <si>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</si>
  <si>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</si>
  <si>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</si>
  <si>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</si>
  <si>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Наличие в образовательных организациях комфортных условий для предоставления услуг</t>
  </si>
  <si>
    <t>Всего</t>
  </si>
  <si>
    <t>Наличие комфортной зоны отдыха (ожидания) оборудованной соответствующей мебелью</t>
  </si>
  <si>
    <t>Наличие и понятность навигации внутри организации</t>
  </si>
  <si>
    <t>Наличие и доступность питьевой воды</t>
  </si>
  <si>
    <t>Наличие и доступность санитарно-гигиенических помещений</t>
  </si>
  <si>
    <t>Санитарное состояние помещений организации</t>
  </si>
  <si>
    <t>Транспортная доступность (доступность общественного транспорта и наличие парковки)</t>
  </si>
  <si>
    <t>Доступность записи на получение услуги (по телефону, с использованием сети «Интернет» на официальном сайте ор</t>
  </si>
  <si>
    <t>Барнаул</t>
  </si>
  <si>
    <t>Оборудование территории, прилегающей к организации, и ее помещений с учетом доступности для инвалидов:</t>
  </si>
  <si>
    <t>Обеспечение в организации условий доступности, позволяющих инвалидам получать услуги наравне с другими, включая:</t>
  </si>
  <si>
    <t>Наличие специально оборудованных санитарно-гигиенических помещений в организации</t>
  </si>
  <si>
    <t>Наличие сменных кресел-колясок;</t>
  </si>
  <si>
    <t>Наличие адаптированных лифтов, поручней, расширенных дверных проемов;</t>
  </si>
  <si>
    <t>Наличие выделенных стоянок для автотранспортных средств инвалидов;</t>
  </si>
  <si>
    <t>Оборудование входных групп пандусами/подъемными платформами;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</si>
  <si>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</si>
  <si>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</si>
  <si>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</si>
  <si>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альтернативной версии официального сайта организации социальной сферы в сети «Интернет» для инвалидов по зрению</t>
  </si>
  <si>
    <t>Помощь, оказываемая работниками организации, прошедшими необходимое обучение (инструктирование), по сопровождению инвалидов в помещении</t>
  </si>
  <si>
    <t>Наличие возможности предоставления услуги в дистанционном режиме или на дому</t>
  </si>
  <si>
    <t>Показатель 3.1</t>
  </si>
  <si>
    <t>Показатель 3.2</t>
  </si>
  <si>
    <t>Показатель 3.3</t>
  </si>
  <si>
    <t>Количество условий доступности образовательной организации для инвалидов</t>
  </si>
  <si>
    <t>Значение показателя 3.1</t>
  </si>
  <si>
    <t>Значение показателя 3.1 с учетом значимости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</si>
  <si>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</si>
  <si>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</si>
  <si>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</si>
  <si>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Число получателей услуг-инвалидов, удовлетворенных доступностью услуг</t>
  </si>
  <si>
    <t>Число получателей услуг-инвалидов, опрошенных по данному вопросу</t>
  </si>
  <si>
    <t>Значение показателя 3.3</t>
  </si>
  <si>
    <t>Значение показателя 3.3 с учетом значимости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</si>
  <si>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</si>
  <si>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</si>
  <si>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4.1</t>
  </si>
  <si>
    <t>Значение показателя 4.1 с учетом значимости</t>
  </si>
  <si>
    <t>Показатель 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</si>
  <si>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4.2</t>
  </si>
  <si>
    <t>Значение показателя 4.2 с учетом значимости</t>
  </si>
  <si>
    <t>Показатель 4.1 Доля получателей услуг, удовлетворенных доброжелательностью, вежливостью работников организации социальной сферы</t>
  </si>
  <si>
    <t>Показатель 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</si>
  <si>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</si>
  <si>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Значение показателя 4.3</t>
  </si>
  <si>
    <t>Значение показателя 4.3 с учетом значимости</t>
  </si>
  <si>
    <t>Тип образовательной организации</t>
  </si>
  <si>
    <t>МО</t>
  </si>
  <si>
    <t>Наименование образовательной организации</t>
  </si>
  <si>
    <t>Показатель 5.1 Доля получателей услуг, которые готовы рекомендовать организацию социальной сферы родственникам и знакомым</t>
  </si>
  <si>
    <t>Значение показателя 5.1</t>
  </si>
  <si>
    <t>Показатель 5.2 Доля получателей услуг, удовлетворенных организационными условиями предоставления услуг</t>
  </si>
  <si>
    <t>Число получателей услуг, удовлетворенных организационными условиями предоставления услуг</t>
  </si>
  <si>
    <t>Показатель 5.3 Доля получателей услуг, удовлетворенных в целом условиями оказания услуг в организации</t>
  </si>
  <si>
    <t>Число получателей услуг, удовлетворенных в целом условиями оказания услуг в организации социальной сферы</t>
  </si>
  <si>
    <t>Число получателей услуг, которые готовы рекомендовать организацию родственникам и знакомым</t>
  </si>
  <si>
    <t>Место в рейтинге</t>
  </si>
  <si>
    <t>Муниципальное образование</t>
  </si>
  <si>
    <t>Интегральное значение показателя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</si>
  <si>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</si>
  <si>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</si>
  <si>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</si>
  <si>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</si>
  <si>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К1</t>
  </si>
  <si>
    <t>К2</t>
  </si>
  <si>
    <t>К3</t>
  </si>
  <si>
    <t>К4</t>
  </si>
  <si>
    <t>К5</t>
  </si>
  <si>
    <t>1.1</t>
  </si>
  <si>
    <t>1.2</t>
  </si>
  <si>
    <t>1.3</t>
  </si>
  <si>
    <t>1 - Показатели, характеризующие откртость и доступность информации об организации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</si>
  <si>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</si>
  <si>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</si>
  <si>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</si>
  <si>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</si>
  <si>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</si>
  <si>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</si>
  <si>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</si>
  <si>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</si>
  <si>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</si>
  <si>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</si>
  <si>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</si>
  <si>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Шипуновский район</t>
  </si>
  <si>
    <t>Алейск</t>
  </si>
  <si>
    <t>«Алейский центр помощи детям, оставшимся без попечения родителей»</t>
  </si>
  <si>
    <t>Алтайский</t>
  </si>
  <si>
    <t>«Алтайский центр помощи детям, оставшимся без попечения родителей им. В.С. Ершова»</t>
  </si>
  <si>
    <t>«Барнаульский центр помощи детям, оставшимся без попечения родителей, № 1»</t>
  </si>
  <si>
    <t>«Барнаульский центр помощи детям, оставшимся без попечения родителей, № 2»</t>
  </si>
  <si>
    <t xml:space="preserve"> «Барнаульский центр помощи детям, оставшимся без попечения родителей, № 3»</t>
  </si>
  <si>
    <t>«Барнаульский центр помощи детям, оставшимся без попечения родителей, № 4»</t>
  </si>
  <si>
    <t>Бийск</t>
  </si>
  <si>
    <t>«Бийский центр помощи детям, оставшимся без попечения родителей»</t>
  </si>
  <si>
    <t>Волчихинский</t>
  </si>
  <si>
    <t>«Волчихинский центр помощи детям, оставшимся без попечения родителей»</t>
  </si>
  <si>
    <t>Заринск</t>
  </si>
  <si>
    <t>«Заринский центр помощи детям, оставшимся без попечения родителей»</t>
  </si>
  <si>
    <t>Каменский</t>
  </si>
  <si>
    <t>«Каменский центр помощи детям, оставшимся без попечения родителей»</t>
  </si>
  <si>
    <t>Рубцовский</t>
  </si>
  <si>
    <t>«Куйбышевский центр помощи детям, оставшимся без попечения родителей»</t>
  </si>
  <si>
    <t>Кытмановский</t>
  </si>
  <si>
    <t>«Кытмановский центр помощи детям, оставшимся без попечения родителей»</t>
  </si>
  <si>
    <t>Михайловский</t>
  </si>
  <si>
    <t>«Михайловский центр помощи детям, оставшимся без попечения родителей»</t>
  </si>
  <si>
    <t>Павловский</t>
  </si>
  <si>
    <t>«Павловский центр помощи детям, оставшимся без попечения родителей»</t>
  </si>
  <si>
    <t>Панкрушихинский</t>
  </si>
  <si>
    <t>«Панкрушихинский центр помощи детям, оставшимся без попечения родителей»</t>
  </si>
  <si>
    <t>Поспелихинский</t>
  </si>
  <si>
    <t>«Поспелихинский центр помощи детям, оставшимся без попечения родителей»</t>
  </si>
  <si>
    <t>Романовский</t>
  </si>
  <si>
    <t>«Романовский центр помощи детям, оставшимся без попечения родителей»</t>
  </si>
  <si>
    <t>Рубцовск</t>
  </si>
  <si>
    <t>«Рубцовский центр помощи детям, оставшимся без попечения родителей»</t>
  </si>
  <si>
    <t>Тальменский</t>
  </si>
  <si>
    <t>«Среднесибирский центр помощи детям, оставшимся без попечения родителей»</t>
  </si>
  <si>
    <t>Топчихинский</t>
  </si>
  <si>
    <t>«Топчихинский центр помощи детям, оставшимся без попечения родителей»</t>
  </si>
  <si>
    <t>Троицкий</t>
  </si>
  <si>
    <t>«Троицкий центр помощи детям, оставшимся без попечения родителей»</t>
  </si>
  <si>
    <t>Яровое</t>
  </si>
  <si>
    <t>«Яровской центр помощи детям, оставшимся без попечения родителей»</t>
  </si>
  <si>
    <t>г. Алейск</t>
  </si>
  <si>
    <t>Алтайский район</t>
  </si>
  <si>
    <t>г. Барнаул</t>
  </si>
  <si>
    <t>г. Бийск</t>
  </si>
  <si>
    <t>Волчихинский район</t>
  </si>
  <si>
    <t>г. Заринск</t>
  </si>
  <si>
    <t>Каменский район</t>
  </si>
  <si>
    <t>Рубцовский район</t>
  </si>
  <si>
    <t>Кытмановский район</t>
  </si>
  <si>
    <t>Михайловский район</t>
  </si>
  <si>
    <t>Павловский район</t>
  </si>
  <si>
    <t>Панкрушихинский район</t>
  </si>
  <si>
    <t>Поспелихинский район</t>
  </si>
  <si>
    <t>Романовский район</t>
  </si>
  <si>
    <t>г. Рубцовск</t>
  </si>
  <si>
    <t>Тальменский район</t>
  </si>
  <si>
    <t>Топчихинский район</t>
  </si>
  <si>
    <t>Троицкий район</t>
  </si>
  <si>
    <t>г. Яровое</t>
  </si>
  <si>
    <t>КГБУ «Барнаульский центр помощи детям, оставшимся без попечения родителей, № 1»</t>
  </si>
  <si>
    <t>КГБУ «Барнаульский центр помощи детям, оставшимся без попечения родителей, № 2»</t>
  </si>
  <si>
    <t>КГБУ  «Алейский центр помощи детям, оставшимся без попечения родителей»</t>
  </si>
  <si>
    <t>КГБУ  «Алтайский центр помощи детям, оставшимся без попечения родителей им. В.С. Ершова»</t>
  </si>
  <si>
    <t>КГБУ  «Барнаульский центр помощи детям, оставшимся без попечения родителей, № 3»</t>
  </si>
  <si>
    <t>КГБУ «Барнаульский центр помощи детям, оставшимся без попечения родителей, № 4»</t>
  </si>
  <si>
    <t>КГБУ «Бийский центр помощи детям, оставшимся без попечения родителей»</t>
  </si>
  <si>
    <t>КГБУ «Волчихинский центр помощи детям, оставшимся без попечения родителей»</t>
  </si>
  <si>
    <t>КГБУ «Заринский центр помощи детям, оставшимся без попечения родителей»</t>
  </si>
  <si>
    <t>КГБУ «Каменский центр помощи детям, оставшимся без попечения родителей»</t>
  </si>
  <si>
    <t>КГБУ «Куйбышевский центр помощи детям, оставшимся без попечения родителей»</t>
  </si>
  <si>
    <t>КГБУ «Кытмановский центр помощи детям, оставшимся без попечения родителей»</t>
  </si>
  <si>
    <t>КГБУ «Михайловский центр помощи детям, оставшимся без попечения родителей»</t>
  </si>
  <si>
    <t>КГБУ «Павловский центр помощи детям, оставшимся без попечения родителей»</t>
  </si>
  <si>
    <t>КГБУ «Панкрушихинский центр помощи детям, оставшимся без попечения родителей»</t>
  </si>
  <si>
    <t>КГБУ «Поспелихинский центр помощи детям, оставшимся без попечения родителей»</t>
  </si>
  <si>
    <t>КГБУ «Романовский центр помощи детям, оставшимся без попечения родителей»</t>
  </si>
  <si>
    <t>КГБУ «Рубцовский центр помощи детям, оставшимся без попечения родителей»</t>
  </si>
  <si>
    <t>КГБУ «Среднесибирский центр помощи детям, оставшимся без попечения родителей»</t>
  </si>
  <si>
    <t>КГБУ «Топчихинский центр помощи детям, оставшимся без попечения родителей»</t>
  </si>
  <si>
    <t>КГБУ «Троицкий центр помощи детям, оставшимся без попечения родителей»</t>
  </si>
  <si>
    <t>КГБУ «Яровской центр помощи детям, оставшимся без попечения родителей»</t>
  </si>
  <si>
    <t>"=100"</t>
  </si>
  <si>
    <t>"=0" ПО УСЛОВИЯМ</t>
  </si>
  <si>
    <t>"=0" ПО КОЛИЧЕСТВУ ОПРОШЕННЫХ ИНВАЛИДОВ</t>
  </si>
  <si>
    <t>Среднее по отрасли</t>
  </si>
  <si>
    <t>VJ</t>
  </si>
  <si>
    <t>Среднее по всем критериям</t>
  </si>
  <si>
    <t>Названия строк</t>
  </si>
  <si>
    <t>Общий итог</t>
  </si>
  <si>
    <t>Среднее по полю Интегральное значение показателя</t>
  </si>
  <si>
    <t>Среднее по региону</t>
  </si>
  <si>
    <t>К5 – Удовлетворенность условиями оказания услуг</t>
  </si>
  <si>
    <t>К4 – Вежливость и доброжелательность сотрудников</t>
  </si>
  <si>
    <t>К2 – Комфортность условий</t>
  </si>
  <si>
    <t>К1 – Открытость и доступность информации об организации</t>
  </si>
  <si>
    <t>К3 – Доступность услуг для инвалидов</t>
  </si>
  <si>
    <t>КГБУ «Поспелихинский ЦПД»</t>
  </si>
  <si>
    <t>КГБУ «Троицкий ЦПД»</t>
  </si>
  <si>
    <t>КГБУ «Бийский ЦПД»</t>
  </si>
  <si>
    <t>КГБУ «Заринский ЦПД»</t>
  </si>
  <si>
    <t>КГБУ  «Алтайский ЦПД им. В.С. Ершова»</t>
  </si>
  <si>
    <t>КГБУ  «Алейский ЦПД»</t>
  </si>
  <si>
    <t>КГБУ  «Барнаульский ЦПД, № 3»</t>
  </si>
  <si>
    <t>КГБУ «Барнаульский ЦПД, № 1»</t>
  </si>
  <si>
    <t>КГБУ «Яровской ЦПД»</t>
  </si>
  <si>
    <t>КГБУ «Волчихинский ЦПД»</t>
  </si>
  <si>
    <t>КГБУ «Кытмановский ЦПД»</t>
  </si>
  <si>
    <t>КГБУ «Михайловский ЦПД»</t>
  </si>
  <si>
    <t>КГБУ «Куйбышевский ЦПД»</t>
  </si>
  <si>
    <t>КГБУ «Каменский ЦПД»</t>
  </si>
  <si>
    <t>КГБУ «Павловский ЦПД»</t>
  </si>
  <si>
    <t>КГБУ «Барнаульский ЦПД, № 4»</t>
  </si>
  <si>
    <t>КГБУ «Барнаульский ЦПД, № 2»</t>
  </si>
  <si>
    <t>КГБУ «Рубцовский ЦПД»</t>
  </si>
  <si>
    <t>КГБУ «Среднесибирский ЦПД»</t>
  </si>
  <si>
    <t>КГБУ «Романовский ЦПД»</t>
  </si>
  <si>
    <t>КГБУ «Панкрушихинский ЦПД»</t>
  </si>
  <si>
    <t>КГБУ «Топчихинский ЦПД»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</si>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</sst>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textRotation="90" wrapText="1"/>
    </xf>
    <xf numFmtId="0" fontId="41" fillId="0" borderId="0" xfId="0" applyFont="1" applyAlignment="1">
      <alignment textRotation="90"/>
    </xf>
    <xf numFmtId="2" fontId="41" fillId="0" borderId="0" xfId="0" applyNumberFormat="1" applyFont="1" applyAlignment="1">
      <alignment textRotation="90" wrapText="1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textRotation="90" wrapText="1"/>
    </xf>
    <xf numFmtId="0" fontId="42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164" fontId="0" fillId="0" borderId="0" xfId="0" applyNumberFormat="1" applyFill="1" applyAlignment="1">
      <alignment/>
    </xf>
    <xf numFmtId="0" fontId="40" fillId="0" borderId="0" xfId="0" applyFont="1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9:D51" sheet="Интегр"/>
  </cacheSource>
  <cacheFields count="3">
    <cacheField name="Муниципальное образование">
      <sharedItems containsMixedTypes="0" count="19">
        <s v="Поспелихинский район"/>
        <s v="Троицкий район"/>
        <s v="г. Бийск"/>
        <s v="г. Заринск"/>
        <s v="Алтайский район"/>
        <s v="г. Алейск"/>
        <s v="г. Барнаул"/>
        <s v="г. Яровое"/>
        <s v="Волчихинский район"/>
        <s v="Кытмановский район"/>
        <s v="Михайловский район"/>
        <s v="Рубцовский район"/>
        <s v="Каменский район"/>
        <s v="Павловский район"/>
        <s v="г. Рубцовск"/>
        <s v="Тальменский район"/>
        <s v="Романовский район"/>
        <s v="Панкрушихинский район"/>
        <s v="Топчихинский район"/>
      </sharedItems>
    </cacheField>
    <cacheField name="Наименование образовательной организации">
      <sharedItems containsMixedTypes="0"/>
    </cacheField>
    <cacheField name="Интегральное значение показателя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20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B65:C85" firstHeaderRow="1" firstDataRow="1" firstDataCol="1"/>
  <pivotFields count="3">
    <pivotField axis="axisRow" showAll="0">
      <items count="20">
        <item x="4"/>
        <item x="8"/>
        <item x="5"/>
        <item x="6"/>
        <item x="2"/>
        <item x="3"/>
        <item x="14"/>
        <item x="7"/>
        <item x="12"/>
        <item x="9"/>
        <item x="10"/>
        <item x="13"/>
        <item x="17"/>
        <item x="0"/>
        <item x="16"/>
        <item x="11"/>
        <item x="15"/>
        <item x="18"/>
        <item x="1"/>
        <item t="default"/>
      </items>
    </pivotField>
    <pivotField showAll="0"/>
    <pivotField dataField="1" showAll="0" numFmtId="164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Среднее по полю Интегральное значение показателя" fld="2" subtotal="average" baseField="0" baseItem="0"/>
  </dataFields>
  <formats count="6"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2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5" sqref="I25"/>
    </sheetView>
  </sheetViews>
  <sheetFormatPr defaultColWidth="9.140625" defaultRowHeight="15"/>
  <cols>
    <col min="1" max="1" width="10.8515625" style="17" customWidth="1"/>
    <col min="2" max="2" width="54.7109375" style="18" customWidth="1"/>
    <col min="9" max="9" width="11.421875" style="0" customWidth="1"/>
    <col min="12" max="12" width="10.57421875" style="0" customWidth="1"/>
  </cols>
  <sheetData>
    <row r="1" spans="3:12" ht="15">
      <c r="C1" t="s">
        <v>0</v>
      </c>
      <c r="I1" t="s">
        <v>11</v>
      </c>
      <c r="L1" t="s">
        <v>15</v>
      </c>
    </row>
    <row r="2" spans="3:13" ht="15">
      <c r="C2" s="33" t="s">
        <v>18</v>
      </c>
      <c r="D2" s="33"/>
      <c r="E2" s="33" t="s">
        <v>19</v>
      </c>
      <c r="F2" s="33"/>
      <c r="L2" s="33" t="s">
        <v>20</v>
      </c>
      <c r="M2" s="33"/>
    </row>
    <row r="3" spans="1:18" ht="166.5" customHeight="1">
      <c r="A3" s="17" t="s">
        <v>7</v>
      </c>
      <c r="B3" s="18" t="s">
        <v>8</v>
      </c>
      <c r="C3" s="5" t="s">
        <v>9</v>
      </c>
      <c r="D3" s="5"/>
      <c r="E3" s="5" t="s">
        <v>10</v>
      </c>
      <c r="F3" s="6"/>
      <c r="G3" s="6" t="s">
        <v>26</v>
      </c>
      <c r="H3" s="6" t="s">
        <v>27</v>
      </c>
      <c r="I3" s="5" t="s">
        <v>12</v>
      </c>
      <c r="J3" s="5" t="s">
        <v>13</v>
      </c>
      <c r="K3" s="5" t="s">
        <v>14</v>
      </c>
      <c r="L3" s="7" t="s">
        <v>16</v>
      </c>
      <c r="M3" s="7" t="s">
        <v>17</v>
      </c>
      <c r="N3" s="7" t="s">
        <v>21</v>
      </c>
      <c r="O3" s="7" t="s">
        <v>17</v>
      </c>
      <c r="P3" s="7" t="s">
        <v>22</v>
      </c>
      <c r="Q3" s="7" t="s">
        <v>23</v>
      </c>
      <c r="R3" s="7" t="s">
        <v>28</v>
      </c>
    </row>
    <row r="4" spans="7:18" ht="15">
      <c r="G4">
        <v>100</v>
      </c>
      <c r="H4">
        <v>30</v>
      </c>
      <c r="J4">
        <v>100</v>
      </c>
      <c r="K4">
        <v>30</v>
      </c>
      <c r="P4">
        <v>100</v>
      </c>
      <c r="Q4">
        <v>40</v>
      </c>
      <c r="R4" s="4">
        <f>H4+K4+Q4</f>
        <v>100</v>
      </c>
    </row>
    <row r="5" spans="1:18" ht="26.25">
      <c r="A5" s="17" t="s">
        <v>123</v>
      </c>
      <c r="B5" s="2" t="s">
        <v>124</v>
      </c>
      <c r="C5">
        <v>20</v>
      </c>
      <c r="D5">
        <v>33</v>
      </c>
      <c r="E5">
        <v>9</v>
      </c>
      <c r="F5" s="3">
        <v>9</v>
      </c>
      <c r="G5" s="4">
        <f>0.5*(C5/D5+E5/F5)*100</f>
        <v>80.3030303030303</v>
      </c>
      <c r="H5" s="4">
        <f>G5*0.3</f>
        <v>24.09090909090909</v>
      </c>
      <c r="I5">
        <v>3</v>
      </c>
      <c r="J5">
        <f>IF(I5&lt;=3,I5*30,100)</f>
        <v>90</v>
      </c>
      <c r="K5" s="4">
        <f>J5*0.3</f>
        <v>27</v>
      </c>
      <c r="L5">
        <v>8</v>
      </c>
      <c r="M5">
        <v>8</v>
      </c>
      <c r="N5">
        <v>4</v>
      </c>
      <c r="O5">
        <v>4</v>
      </c>
      <c r="P5" s="4">
        <f>0.5*(L5/M5+N5/O5)*100</f>
        <v>100</v>
      </c>
      <c r="Q5" s="4">
        <f>P5*0.4</f>
        <v>40</v>
      </c>
      <c r="R5" s="4">
        <f aca="true" t="shared" si="0" ref="R5:R26">H5+K5+Q5</f>
        <v>91.0909090909091</v>
      </c>
    </row>
    <row r="6" spans="1:18" ht="26.25">
      <c r="A6" s="17" t="s">
        <v>125</v>
      </c>
      <c r="B6" s="2" t="s">
        <v>126</v>
      </c>
      <c r="C6">
        <v>25.5</v>
      </c>
      <c r="D6">
        <v>34</v>
      </c>
      <c r="E6">
        <v>9</v>
      </c>
      <c r="F6" s="3">
        <v>9</v>
      </c>
      <c r="G6" s="4">
        <f aca="true" t="shared" si="1" ref="G6:G26">0.5*(C6/D6+E6/F6)*100</f>
        <v>87.5</v>
      </c>
      <c r="H6" s="4">
        <f aca="true" t="shared" si="2" ref="H6:H26">G6*0.3</f>
        <v>26.25</v>
      </c>
      <c r="I6">
        <v>3</v>
      </c>
      <c r="J6">
        <f aca="true" t="shared" si="3" ref="J6:J26">IF(I6&lt;=3,I6*30,100)</f>
        <v>90</v>
      </c>
      <c r="K6" s="4">
        <f>J6*0.3</f>
        <v>27</v>
      </c>
      <c r="L6">
        <v>10</v>
      </c>
      <c r="M6">
        <v>10</v>
      </c>
      <c r="N6">
        <v>9</v>
      </c>
      <c r="O6">
        <v>9</v>
      </c>
      <c r="P6" s="4">
        <f aca="true" t="shared" si="4" ref="P6:P26">0.5*(L6/M6+N6/O6)*100</f>
        <v>100</v>
      </c>
      <c r="Q6" s="4">
        <f aca="true" t="shared" si="5" ref="Q6:Q26">P6*0.4</f>
        <v>40</v>
      </c>
      <c r="R6" s="4">
        <f t="shared" si="0"/>
        <v>93.25</v>
      </c>
    </row>
    <row r="7" spans="1:18" ht="26.25">
      <c r="A7" s="17" t="s">
        <v>46</v>
      </c>
      <c r="B7" s="2" t="s">
        <v>127</v>
      </c>
      <c r="C7">
        <v>25.5</v>
      </c>
      <c r="D7">
        <v>33</v>
      </c>
      <c r="E7">
        <v>9</v>
      </c>
      <c r="F7" s="3">
        <v>9</v>
      </c>
      <c r="G7" s="4">
        <f t="shared" si="1"/>
        <v>88.63636363636364</v>
      </c>
      <c r="H7" s="4">
        <f t="shared" si="2"/>
        <v>26.59090909090909</v>
      </c>
      <c r="I7">
        <v>3</v>
      </c>
      <c r="J7">
        <f t="shared" si="3"/>
        <v>90</v>
      </c>
      <c r="K7" s="4">
        <f>J7*0.3</f>
        <v>27</v>
      </c>
      <c r="L7">
        <v>10</v>
      </c>
      <c r="M7">
        <v>10</v>
      </c>
      <c r="N7">
        <v>9</v>
      </c>
      <c r="O7">
        <v>9</v>
      </c>
      <c r="P7" s="4">
        <f t="shared" si="4"/>
        <v>100</v>
      </c>
      <c r="Q7" s="4">
        <f t="shared" si="5"/>
        <v>40</v>
      </c>
      <c r="R7" s="4">
        <f t="shared" si="0"/>
        <v>93.5909090909091</v>
      </c>
    </row>
    <row r="8" spans="1:18" ht="26.25">
      <c r="A8" s="17" t="s">
        <v>46</v>
      </c>
      <c r="B8" s="2" t="s">
        <v>128</v>
      </c>
      <c r="C8">
        <v>15</v>
      </c>
      <c r="D8">
        <v>32</v>
      </c>
      <c r="E8">
        <v>7</v>
      </c>
      <c r="F8" s="3">
        <v>9</v>
      </c>
      <c r="G8" s="4">
        <f t="shared" si="1"/>
        <v>62.326388888888886</v>
      </c>
      <c r="H8" s="4">
        <f t="shared" si="2"/>
        <v>18.697916666666664</v>
      </c>
      <c r="I8">
        <v>3</v>
      </c>
      <c r="J8">
        <f t="shared" si="3"/>
        <v>90</v>
      </c>
      <c r="K8" s="4">
        <f>J8*0.3</f>
        <v>27</v>
      </c>
      <c r="L8">
        <v>14</v>
      </c>
      <c r="M8">
        <v>14</v>
      </c>
      <c r="N8">
        <v>14</v>
      </c>
      <c r="O8">
        <v>14</v>
      </c>
      <c r="P8" s="4">
        <f t="shared" si="4"/>
        <v>100</v>
      </c>
      <c r="Q8" s="4">
        <f t="shared" si="5"/>
        <v>40</v>
      </c>
      <c r="R8" s="4">
        <f t="shared" si="0"/>
        <v>85.69791666666666</v>
      </c>
    </row>
    <row r="9" spans="1:18" ht="26.25">
      <c r="A9" s="17" t="s">
        <v>46</v>
      </c>
      <c r="B9" s="2" t="s">
        <v>129</v>
      </c>
      <c r="C9">
        <v>29</v>
      </c>
      <c r="D9">
        <v>32</v>
      </c>
      <c r="E9">
        <v>9</v>
      </c>
      <c r="F9" s="3">
        <v>9</v>
      </c>
      <c r="G9" s="4">
        <f t="shared" si="1"/>
        <v>95.3125</v>
      </c>
      <c r="H9" s="4">
        <f t="shared" si="2"/>
        <v>28.59375</v>
      </c>
      <c r="I9">
        <v>4</v>
      </c>
      <c r="J9">
        <f t="shared" si="3"/>
        <v>100</v>
      </c>
      <c r="K9" s="4">
        <f>J9*0.3</f>
        <v>30</v>
      </c>
      <c r="L9">
        <v>9</v>
      </c>
      <c r="M9">
        <v>9</v>
      </c>
      <c r="N9">
        <v>2</v>
      </c>
      <c r="O9">
        <v>2</v>
      </c>
      <c r="P9" s="4">
        <f t="shared" si="4"/>
        <v>100</v>
      </c>
      <c r="Q9" s="4">
        <f t="shared" si="5"/>
        <v>40</v>
      </c>
      <c r="R9" s="4">
        <f t="shared" si="0"/>
        <v>98.59375</v>
      </c>
    </row>
    <row r="10" spans="1:18" ht="26.25">
      <c r="A10" s="17" t="s">
        <v>46</v>
      </c>
      <c r="B10" s="2" t="s">
        <v>130</v>
      </c>
      <c r="C10">
        <v>6</v>
      </c>
      <c r="D10">
        <v>33</v>
      </c>
      <c r="E10">
        <v>8</v>
      </c>
      <c r="F10" s="3">
        <v>9</v>
      </c>
      <c r="G10" s="4">
        <f t="shared" si="1"/>
        <v>53.535353535353536</v>
      </c>
      <c r="H10" s="4">
        <f t="shared" si="2"/>
        <v>16.06060606060606</v>
      </c>
      <c r="I10">
        <v>2</v>
      </c>
      <c r="J10">
        <f t="shared" si="3"/>
        <v>60</v>
      </c>
      <c r="K10" s="4">
        <f>J10*0.3</f>
        <v>18</v>
      </c>
      <c r="L10">
        <v>8</v>
      </c>
      <c r="M10">
        <v>8</v>
      </c>
      <c r="N10">
        <v>2</v>
      </c>
      <c r="O10">
        <v>2</v>
      </c>
      <c r="P10" s="4">
        <f t="shared" si="4"/>
        <v>100</v>
      </c>
      <c r="Q10" s="4">
        <f t="shared" si="5"/>
        <v>40</v>
      </c>
      <c r="R10" s="4">
        <f t="shared" si="0"/>
        <v>74.06060606060606</v>
      </c>
    </row>
    <row r="11" spans="1:18" ht="30">
      <c r="A11" s="17" t="s">
        <v>131</v>
      </c>
      <c r="B11" s="18" t="s">
        <v>132</v>
      </c>
      <c r="C11">
        <v>18.5</v>
      </c>
      <c r="D11">
        <v>32</v>
      </c>
      <c r="E11">
        <v>9</v>
      </c>
      <c r="F11" s="3">
        <v>9</v>
      </c>
      <c r="G11" s="4">
        <f t="shared" si="1"/>
        <v>78.90625</v>
      </c>
      <c r="H11" s="4">
        <f t="shared" si="2"/>
        <v>23.671875</v>
      </c>
      <c r="I11">
        <v>3</v>
      </c>
      <c r="J11">
        <f t="shared" si="3"/>
        <v>90</v>
      </c>
      <c r="K11" s="4">
        <f aca="true" t="shared" si="6" ref="K11:K26">J11*0.3</f>
        <v>27</v>
      </c>
      <c r="L11">
        <v>6</v>
      </c>
      <c r="M11">
        <v>6</v>
      </c>
      <c r="N11">
        <v>4</v>
      </c>
      <c r="O11">
        <v>4</v>
      </c>
      <c r="P11" s="4">
        <f t="shared" si="4"/>
        <v>100</v>
      </c>
      <c r="Q11" s="4">
        <f t="shared" si="5"/>
        <v>40</v>
      </c>
      <c r="R11" s="4">
        <f t="shared" si="0"/>
        <v>90.671875</v>
      </c>
    </row>
    <row r="12" spans="1:18" ht="30">
      <c r="A12" s="17" t="s">
        <v>133</v>
      </c>
      <c r="B12" s="18" t="s">
        <v>134</v>
      </c>
      <c r="C12">
        <v>25.5</v>
      </c>
      <c r="D12">
        <v>34</v>
      </c>
      <c r="E12">
        <v>9</v>
      </c>
      <c r="F12" s="3">
        <v>9</v>
      </c>
      <c r="G12" s="4">
        <f t="shared" si="1"/>
        <v>87.5</v>
      </c>
      <c r="H12" s="4">
        <f t="shared" si="2"/>
        <v>26.25</v>
      </c>
      <c r="I12">
        <v>4</v>
      </c>
      <c r="J12">
        <f t="shared" si="3"/>
        <v>100</v>
      </c>
      <c r="K12" s="4">
        <f t="shared" si="6"/>
        <v>30</v>
      </c>
      <c r="L12">
        <v>6</v>
      </c>
      <c r="M12">
        <v>6</v>
      </c>
      <c r="N12">
        <v>6</v>
      </c>
      <c r="O12">
        <v>6</v>
      </c>
      <c r="P12" s="4">
        <f t="shared" si="4"/>
        <v>100</v>
      </c>
      <c r="Q12" s="4">
        <f t="shared" si="5"/>
        <v>40</v>
      </c>
      <c r="R12" s="4">
        <f t="shared" si="0"/>
        <v>96.25</v>
      </c>
    </row>
    <row r="13" spans="1:18" ht="30">
      <c r="A13" s="17" t="s">
        <v>135</v>
      </c>
      <c r="B13" s="18" t="s">
        <v>136</v>
      </c>
      <c r="C13">
        <v>23.5</v>
      </c>
      <c r="D13">
        <v>34</v>
      </c>
      <c r="E13">
        <v>9</v>
      </c>
      <c r="F13" s="3">
        <v>9</v>
      </c>
      <c r="G13" s="4">
        <f t="shared" si="1"/>
        <v>84.55882352941177</v>
      </c>
      <c r="H13" s="4">
        <f t="shared" si="2"/>
        <v>25.36764705882353</v>
      </c>
      <c r="I13">
        <v>2</v>
      </c>
      <c r="J13">
        <f t="shared" si="3"/>
        <v>60</v>
      </c>
      <c r="K13" s="4">
        <f t="shared" si="6"/>
        <v>18</v>
      </c>
      <c r="L13">
        <v>19</v>
      </c>
      <c r="M13">
        <v>19</v>
      </c>
      <c r="N13">
        <v>10</v>
      </c>
      <c r="O13">
        <v>10</v>
      </c>
      <c r="P13" s="4">
        <f t="shared" si="4"/>
        <v>100</v>
      </c>
      <c r="Q13" s="4">
        <f t="shared" si="5"/>
        <v>40</v>
      </c>
      <c r="R13" s="4">
        <f t="shared" si="0"/>
        <v>83.36764705882354</v>
      </c>
    </row>
    <row r="14" spans="1:18" ht="30">
      <c r="A14" s="17" t="s">
        <v>137</v>
      </c>
      <c r="B14" s="18" t="s">
        <v>138</v>
      </c>
      <c r="C14">
        <v>28.5</v>
      </c>
      <c r="D14">
        <v>32</v>
      </c>
      <c r="E14">
        <v>9</v>
      </c>
      <c r="F14" s="3">
        <v>9</v>
      </c>
      <c r="G14" s="4">
        <f t="shared" si="1"/>
        <v>94.53125</v>
      </c>
      <c r="H14" s="4">
        <f t="shared" si="2"/>
        <v>28.359375</v>
      </c>
      <c r="I14">
        <v>5</v>
      </c>
      <c r="J14">
        <f t="shared" si="3"/>
        <v>100</v>
      </c>
      <c r="K14" s="4">
        <f t="shared" si="6"/>
        <v>30</v>
      </c>
      <c r="L14">
        <v>14</v>
      </c>
      <c r="M14">
        <v>14</v>
      </c>
      <c r="N14">
        <v>10</v>
      </c>
      <c r="O14">
        <v>10</v>
      </c>
      <c r="P14" s="4">
        <f t="shared" si="4"/>
        <v>100</v>
      </c>
      <c r="Q14" s="4">
        <f t="shared" si="5"/>
        <v>40</v>
      </c>
      <c r="R14" s="4">
        <f t="shared" si="0"/>
        <v>98.359375</v>
      </c>
    </row>
    <row r="15" spans="1:18" ht="30">
      <c r="A15" s="17" t="s">
        <v>139</v>
      </c>
      <c r="B15" s="18" t="s">
        <v>140</v>
      </c>
      <c r="C15">
        <v>25.5</v>
      </c>
      <c r="D15">
        <v>33</v>
      </c>
      <c r="E15">
        <v>9</v>
      </c>
      <c r="F15" s="3">
        <v>9</v>
      </c>
      <c r="G15" s="4">
        <f t="shared" si="1"/>
        <v>88.63636363636364</v>
      </c>
      <c r="H15" s="4">
        <f t="shared" si="2"/>
        <v>26.59090909090909</v>
      </c>
      <c r="I15">
        <v>4</v>
      </c>
      <c r="J15">
        <f t="shared" si="3"/>
        <v>100</v>
      </c>
      <c r="K15" s="4">
        <f t="shared" si="6"/>
        <v>30</v>
      </c>
      <c r="L15">
        <v>7</v>
      </c>
      <c r="M15">
        <v>7</v>
      </c>
      <c r="N15">
        <v>6</v>
      </c>
      <c r="O15">
        <v>6</v>
      </c>
      <c r="P15" s="4">
        <f t="shared" si="4"/>
        <v>100</v>
      </c>
      <c r="Q15" s="4">
        <f t="shared" si="5"/>
        <v>40</v>
      </c>
      <c r="R15" s="4">
        <f t="shared" si="0"/>
        <v>96.5909090909091</v>
      </c>
    </row>
    <row r="16" spans="1:18" ht="30">
      <c r="A16" s="17" t="s">
        <v>141</v>
      </c>
      <c r="B16" s="18" t="s">
        <v>142</v>
      </c>
      <c r="C16">
        <v>22.5</v>
      </c>
      <c r="D16">
        <v>33</v>
      </c>
      <c r="E16">
        <v>9</v>
      </c>
      <c r="F16" s="3">
        <v>9</v>
      </c>
      <c r="G16" s="4">
        <f t="shared" si="1"/>
        <v>84.09090909090908</v>
      </c>
      <c r="H16" s="4">
        <f t="shared" si="2"/>
        <v>25.227272727272723</v>
      </c>
      <c r="I16">
        <v>4</v>
      </c>
      <c r="J16">
        <f t="shared" si="3"/>
        <v>100</v>
      </c>
      <c r="K16" s="4">
        <f t="shared" si="6"/>
        <v>30</v>
      </c>
      <c r="L16">
        <v>12</v>
      </c>
      <c r="M16">
        <v>12</v>
      </c>
      <c r="N16">
        <v>13</v>
      </c>
      <c r="O16">
        <v>13</v>
      </c>
      <c r="P16" s="4">
        <f t="shared" si="4"/>
        <v>100</v>
      </c>
      <c r="Q16" s="4">
        <f t="shared" si="5"/>
        <v>40</v>
      </c>
      <c r="R16" s="4">
        <f t="shared" si="0"/>
        <v>95.22727272727272</v>
      </c>
    </row>
    <row r="17" spans="1:18" ht="30">
      <c r="A17" s="17" t="s">
        <v>143</v>
      </c>
      <c r="B17" s="18" t="s">
        <v>144</v>
      </c>
      <c r="C17">
        <v>23.5</v>
      </c>
      <c r="D17">
        <v>33</v>
      </c>
      <c r="E17">
        <v>9</v>
      </c>
      <c r="F17" s="3">
        <v>9</v>
      </c>
      <c r="G17" s="4">
        <f t="shared" si="1"/>
        <v>85.60606060606061</v>
      </c>
      <c r="H17" s="4">
        <f t="shared" si="2"/>
        <v>25.681818181818183</v>
      </c>
      <c r="I17">
        <v>3</v>
      </c>
      <c r="J17">
        <f t="shared" si="3"/>
        <v>90</v>
      </c>
      <c r="K17" s="4">
        <f t="shared" si="6"/>
        <v>27</v>
      </c>
      <c r="L17">
        <v>9</v>
      </c>
      <c r="M17">
        <v>9</v>
      </c>
      <c r="N17">
        <v>9</v>
      </c>
      <c r="O17">
        <v>9</v>
      </c>
      <c r="P17" s="4">
        <f t="shared" si="4"/>
        <v>100</v>
      </c>
      <c r="Q17" s="4">
        <f t="shared" si="5"/>
        <v>40</v>
      </c>
      <c r="R17" s="4">
        <f t="shared" si="0"/>
        <v>92.68181818181819</v>
      </c>
    </row>
    <row r="18" spans="1:18" ht="30">
      <c r="A18" s="17" t="s">
        <v>145</v>
      </c>
      <c r="B18" s="18" t="s">
        <v>146</v>
      </c>
      <c r="C18">
        <v>11</v>
      </c>
      <c r="D18">
        <v>32</v>
      </c>
      <c r="E18">
        <v>9</v>
      </c>
      <c r="F18" s="3">
        <v>9</v>
      </c>
      <c r="G18" s="4">
        <f t="shared" si="1"/>
        <v>67.1875</v>
      </c>
      <c r="H18" s="4">
        <f t="shared" si="2"/>
        <v>20.15625</v>
      </c>
      <c r="I18">
        <v>4</v>
      </c>
      <c r="J18">
        <f t="shared" si="3"/>
        <v>100</v>
      </c>
      <c r="K18" s="4">
        <f t="shared" si="6"/>
        <v>30</v>
      </c>
      <c r="L18">
        <v>8</v>
      </c>
      <c r="M18">
        <v>8</v>
      </c>
      <c r="N18">
        <v>5</v>
      </c>
      <c r="O18">
        <v>5</v>
      </c>
      <c r="P18" s="4">
        <f t="shared" si="4"/>
        <v>100</v>
      </c>
      <c r="Q18" s="4">
        <f t="shared" si="5"/>
        <v>40</v>
      </c>
      <c r="R18" s="4">
        <f t="shared" si="0"/>
        <v>90.15625</v>
      </c>
    </row>
    <row r="19" spans="1:18" ht="30">
      <c r="A19" s="17" t="s">
        <v>147</v>
      </c>
      <c r="B19" s="18" t="s">
        <v>148</v>
      </c>
      <c r="C19">
        <v>16.5</v>
      </c>
      <c r="D19">
        <v>34</v>
      </c>
      <c r="E19">
        <v>9</v>
      </c>
      <c r="F19" s="3">
        <v>9</v>
      </c>
      <c r="G19" s="4">
        <f t="shared" si="1"/>
        <v>74.26470588235294</v>
      </c>
      <c r="H19" s="4">
        <f t="shared" si="2"/>
        <v>22.27941176470588</v>
      </c>
      <c r="I19">
        <v>2</v>
      </c>
      <c r="J19">
        <f t="shared" si="3"/>
        <v>60</v>
      </c>
      <c r="K19" s="4">
        <f t="shared" si="6"/>
        <v>18</v>
      </c>
      <c r="L19">
        <v>7</v>
      </c>
      <c r="M19">
        <v>8</v>
      </c>
      <c r="N19">
        <v>6</v>
      </c>
      <c r="O19">
        <v>7</v>
      </c>
      <c r="P19" s="4">
        <f t="shared" si="4"/>
        <v>86.60714285714286</v>
      </c>
      <c r="Q19" s="4">
        <f t="shared" si="5"/>
        <v>34.642857142857146</v>
      </c>
      <c r="R19" s="4">
        <f t="shared" si="0"/>
        <v>74.92226890756302</v>
      </c>
    </row>
    <row r="20" spans="1:18" ht="30">
      <c r="A20" s="17" t="s">
        <v>149</v>
      </c>
      <c r="B20" s="18" t="s">
        <v>150</v>
      </c>
      <c r="C20">
        <v>22.5</v>
      </c>
      <c r="D20">
        <v>33</v>
      </c>
      <c r="E20">
        <v>9</v>
      </c>
      <c r="F20" s="3">
        <v>9</v>
      </c>
      <c r="G20" s="4">
        <f t="shared" si="1"/>
        <v>84.09090909090908</v>
      </c>
      <c r="H20" s="4">
        <f t="shared" si="2"/>
        <v>25.227272727272723</v>
      </c>
      <c r="I20">
        <v>3</v>
      </c>
      <c r="J20">
        <f t="shared" si="3"/>
        <v>90</v>
      </c>
      <c r="K20" s="4">
        <f t="shared" si="6"/>
        <v>27</v>
      </c>
      <c r="L20">
        <v>4</v>
      </c>
      <c r="M20">
        <v>4</v>
      </c>
      <c r="N20">
        <v>5</v>
      </c>
      <c r="O20">
        <v>5</v>
      </c>
      <c r="P20" s="4">
        <f t="shared" si="4"/>
        <v>100</v>
      </c>
      <c r="Q20" s="4">
        <f t="shared" si="5"/>
        <v>40</v>
      </c>
      <c r="R20" s="4">
        <f t="shared" si="0"/>
        <v>92.22727272727272</v>
      </c>
    </row>
    <row r="21" spans="1:18" ht="30">
      <c r="A21" s="17" t="s">
        <v>151</v>
      </c>
      <c r="B21" s="18" t="s">
        <v>152</v>
      </c>
      <c r="C21">
        <v>25</v>
      </c>
      <c r="D21">
        <v>33</v>
      </c>
      <c r="E21">
        <v>8</v>
      </c>
      <c r="F21" s="3">
        <v>9</v>
      </c>
      <c r="G21" s="4">
        <f t="shared" si="1"/>
        <v>82.32323232323232</v>
      </c>
      <c r="H21" s="4">
        <f t="shared" si="2"/>
        <v>24.696969696969695</v>
      </c>
      <c r="I21">
        <v>3</v>
      </c>
      <c r="J21">
        <f t="shared" si="3"/>
        <v>90</v>
      </c>
      <c r="K21" s="4">
        <f t="shared" si="6"/>
        <v>27</v>
      </c>
      <c r="L21">
        <v>5</v>
      </c>
      <c r="M21">
        <v>5</v>
      </c>
      <c r="N21">
        <v>0</v>
      </c>
      <c r="O21">
        <v>0</v>
      </c>
      <c r="P21" s="4">
        <v>0</v>
      </c>
      <c r="Q21" s="4">
        <f t="shared" si="5"/>
        <v>0</v>
      </c>
      <c r="R21" s="4">
        <f t="shared" si="0"/>
        <v>51.696969696969695</v>
      </c>
    </row>
    <row r="22" spans="1:18" ht="30">
      <c r="A22" s="17" t="s">
        <v>153</v>
      </c>
      <c r="B22" s="18" t="s">
        <v>154</v>
      </c>
      <c r="C22">
        <v>24.5</v>
      </c>
      <c r="D22">
        <v>32</v>
      </c>
      <c r="E22">
        <v>9</v>
      </c>
      <c r="F22" s="3">
        <v>9</v>
      </c>
      <c r="G22" s="4">
        <f t="shared" si="1"/>
        <v>88.28125</v>
      </c>
      <c r="H22" s="4">
        <f t="shared" si="2"/>
        <v>26.484375</v>
      </c>
      <c r="I22">
        <v>5</v>
      </c>
      <c r="J22">
        <f t="shared" si="3"/>
        <v>100</v>
      </c>
      <c r="K22" s="4">
        <f t="shared" si="6"/>
        <v>30</v>
      </c>
      <c r="L22">
        <v>6</v>
      </c>
      <c r="M22">
        <v>6</v>
      </c>
      <c r="N22">
        <v>5</v>
      </c>
      <c r="O22">
        <v>5</v>
      </c>
      <c r="P22" s="4">
        <f t="shared" si="4"/>
        <v>100</v>
      </c>
      <c r="Q22" s="4">
        <f t="shared" si="5"/>
        <v>40</v>
      </c>
      <c r="R22" s="4">
        <f t="shared" si="0"/>
        <v>96.484375</v>
      </c>
    </row>
    <row r="23" spans="1:18" ht="30">
      <c r="A23" s="17" t="s">
        <v>155</v>
      </c>
      <c r="B23" s="18" t="s">
        <v>156</v>
      </c>
      <c r="C23">
        <v>24.5</v>
      </c>
      <c r="D23">
        <v>34</v>
      </c>
      <c r="E23">
        <v>9</v>
      </c>
      <c r="F23" s="3">
        <v>9</v>
      </c>
      <c r="G23" s="4">
        <f t="shared" si="1"/>
        <v>86.02941176470588</v>
      </c>
      <c r="H23" s="4">
        <f t="shared" si="2"/>
        <v>25.808823529411764</v>
      </c>
      <c r="I23">
        <v>3</v>
      </c>
      <c r="J23">
        <f t="shared" si="3"/>
        <v>90</v>
      </c>
      <c r="K23" s="4">
        <f t="shared" si="6"/>
        <v>27</v>
      </c>
      <c r="L23">
        <v>7</v>
      </c>
      <c r="M23">
        <v>7</v>
      </c>
      <c r="N23">
        <v>6</v>
      </c>
      <c r="O23">
        <v>6</v>
      </c>
      <c r="P23" s="4">
        <f t="shared" si="4"/>
        <v>100</v>
      </c>
      <c r="Q23" s="4">
        <f t="shared" si="5"/>
        <v>40</v>
      </c>
      <c r="R23" s="4">
        <f t="shared" si="0"/>
        <v>92.80882352941177</v>
      </c>
    </row>
    <row r="24" spans="1:18" ht="30">
      <c r="A24" s="17" t="s">
        <v>157</v>
      </c>
      <c r="B24" s="18" t="s">
        <v>158</v>
      </c>
      <c r="C24">
        <v>7</v>
      </c>
      <c r="D24">
        <v>31</v>
      </c>
      <c r="E24">
        <v>7.5</v>
      </c>
      <c r="F24" s="3">
        <v>9</v>
      </c>
      <c r="G24" s="4">
        <f t="shared" si="1"/>
        <v>52.956989247311824</v>
      </c>
      <c r="H24" s="4">
        <f t="shared" si="2"/>
        <v>15.887096774193546</v>
      </c>
      <c r="I24">
        <v>2</v>
      </c>
      <c r="J24">
        <f t="shared" si="3"/>
        <v>60</v>
      </c>
      <c r="K24" s="4">
        <f t="shared" si="6"/>
        <v>18</v>
      </c>
      <c r="L24">
        <v>1</v>
      </c>
      <c r="M24">
        <v>2</v>
      </c>
      <c r="N24">
        <v>1</v>
      </c>
      <c r="O24">
        <v>1</v>
      </c>
      <c r="P24" s="4">
        <f t="shared" si="4"/>
        <v>75</v>
      </c>
      <c r="Q24" s="4">
        <f t="shared" si="5"/>
        <v>30</v>
      </c>
      <c r="R24" s="4">
        <f t="shared" si="0"/>
        <v>63.887096774193544</v>
      </c>
    </row>
    <row r="25" spans="1:18" ht="30">
      <c r="A25" s="17" t="s">
        <v>159</v>
      </c>
      <c r="B25" s="18" t="s">
        <v>160</v>
      </c>
      <c r="C25">
        <v>30</v>
      </c>
      <c r="D25">
        <v>34</v>
      </c>
      <c r="E25">
        <v>8</v>
      </c>
      <c r="F25" s="3">
        <v>9</v>
      </c>
      <c r="G25" s="4">
        <f t="shared" si="1"/>
        <v>88.56209150326796</v>
      </c>
      <c r="H25" s="4">
        <f t="shared" si="2"/>
        <v>26.56862745098039</v>
      </c>
      <c r="I25">
        <v>3</v>
      </c>
      <c r="J25">
        <f t="shared" si="3"/>
        <v>90</v>
      </c>
      <c r="K25" s="4">
        <f t="shared" si="6"/>
        <v>27</v>
      </c>
      <c r="L25">
        <v>13</v>
      </c>
      <c r="M25">
        <v>13</v>
      </c>
      <c r="N25">
        <v>9</v>
      </c>
      <c r="O25">
        <v>9</v>
      </c>
      <c r="P25" s="4">
        <f t="shared" si="4"/>
        <v>100</v>
      </c>
      <c r="Q25" s="4">
        <f t="shared" si="5"/>
        <v>40</v>
      </c>
      <c r="R25" s="4">
        <f t="shared" si="0"/>
        <v>93.56862745098039</v>
      </c>
    </row>
    <row r="26" spans="1:18" ht="30">
      <c r="A26" s="17" t="s">
        <v>161</v>
      </c>
      <c r="B26" s="18" t="s">
        <v>162</v>
      </c>
      <c r="C26">
        <v>29</v>
      </c>
      <c r="D26">
        <v>32</v>
      </c>
      <c r="E26">
        <v>8</v>
      </c>
      <c r="F26" s="3">
        <v>9</v>
      </c>
      <c r="G26" s="4">
        <f t="shared" si="1"/>
        <v>89.75694444444444</v>
      </c>
      <c r="H26" s="4">
        <f t="shared" si="2"/>
        <v>26.927083333333332</v>
      </c>
      <c r="I26">
        <v>5</v>
      </c>
      <c r="J26">
        <f t="shared" si="3"/>
        <v>100</v>
      </c>
      <c r="K26" s="4">
        <f t="shared" si="6"/>
        <v>30</v>
      </c>
      <c r="L26">
        <v>7</v>
      </c>
      <c r="M26">
        <v>7</v>
      </c>
      <c r="N26">
        <v>5</v>
      </c>
      <c r="O26">
        <v>5</v>
      </c>
      <c r="P26" s="4">
        <f t="shared" si="4"/>
        <v>100</v>
      </c>
      <c r="Q26" s="4">
        <f t="shared" si="5"/>
        <v>40</v>
      </c>
      <c r="R26" s="4">
        <f t="shared" si="0"/>
        <v>96.92708333333333</v>
      </c>
    </row>
  </sheetData>
  <sheetProtection/>
  <mergeCells count="3">
    <mergeCell ref="C2:D2"/>
    <mergeCell ref="E2:F2"/>
    <mergeCell ref="L2:M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17.140625" style="0" customWidth="1"/>
    <col min="3" max="3" width="18.28125" style="0" customWidth="1"/>
    <col min="4" max="4" width="9.140625" style="16" customWidth="1"/>
  </cols>
  <sheetData>
    <row r="1" spans="1:23" ht="15">
      <c r="A1" s="33" t="s">
        <v>95</v>
      </c>
      <c r="B1" s="33" t="s">
        <v>96</v>
      </c>
      <c r="C1" s="33" t="s">
        <v>87</v>
      </c>
      <c r="D1" s="41" t="s">
        <v>97</v>
      </c>
      <c r="E1" s="33" t="s">
        <v>110</v>
      </c>
      <c r="F1" s="33"/>
      <c r="G1" s="33"/>
      <c r="H1" s="33"/>
      <c r="I1" s="33" t="s">
        <v>98</v>
      </c>
      <c r="J1" s="33"/>
      <c r="K1" s="33"/>
      <c r="L1" s="33" t="s">
        <v>99</v>
      </c>
      <c r="M1" s="33"/>
      <c r="N1" s="33"/>
      <c r="O1" s="33"/>
      <c r="P1" s="33" t="s">
        <v>100</v>
      </c>
      <c r="Q1" s="33"/>
      <c r="R1" s="33"/>
      <c r="S1" s="33"/>
      <c r="T1" s="33" t="s">
        <v>101</v>
      </c>
      <c r="U1" s="33"/>
      <c r="V1" s="33"/>
      <c r="W1" s="33"/>
    </row>
    <row r="2" spans="1:23" ht="15">
      <c r="A2" s="33"/>
      <c r="B2" s="33"/>
      <c r="C2" s="33"/>
      <c r="D2" s="41"/>
      <c r="E2" t="s">
        <v>107</v>
      </c>
      <c r="F2" t="s">
        <v>108</v>
      </c>
      <c r="G2" t="s">
        <v>109</v>
      </c>
      <c r="H2" t="s">
        <v>102</v>
      </c>
      <c r="I2" t="s">
        <v>111</v>
      </c>
      <c r="J2" t="s">
        <v>112</v>
      </c>
      <c r="K2" t="s">
        <v>103</v>
      </c>
      <c r="L2" t="s">
        <v>113</v>
      </c>
      <c r="M2" t="s">
        <v>114</v>
      </c>
      <c r="N2" t="s">
        <v>115</v>
      </c>
      <c r="O2" t="s">
        <v>104</v>
      </c>
      <c r="P2" t="s">
        <v>116</v>
      </c>
      <c r="Q2" t="s">
        <v>117</v>
      </c>
      <c r="R2" t="s">
        <v>118</v>
      </c>
      <c r="S2" t="s">
        <v>105</v>
      </c>
      <c r="T2" t="s">
        <v>119</v>
      </c>
      <c r="U2" t="s">
        <v>120</v>
      </c>
      <c r="V2" t="s">
        <v>121</v>
      </c>
      <c r="W2" t="s">
        <v>106</v>
      </c>
    </row>
    <row r="3" spans="1:23" ht="15">
      <c r="A3" s="33"/>
      <c r="B3" s="33"/>
      <c r="C3" s="33"/>
      <c r="D3" s="41"/>
      <c r="E3">
        <v>30</v>
      </c>
      <c r="F3">
        <v>30</v>
      </c>
      <c r="G3">
        <v>40</v>
      </c>
      <c r="H3">
        <v>100</v>
      </c>
      <c r="I3">
        <v>50</v>
      </c>
      <c r="J3">
        <v>50</v>
      </c>
      <c r="K3">
        <v>100</v>
      </c>
      <c r="L3">
        <v>30</v>
      </c>
      <c r="M3">
        <v>40</v>
      </c>
      <c r="N3">
        <v>30</v>
      </c>
      <c r="O3">
        <v>100</v>
      </c>
      <c r="P3">
        <v>40</v>
      </c>
      <c r="Q3">
        <v>40</v>
      </c>
      <c r="R3">
        <v>20</v>
      </c>
      <c r="S3">
        <v>100</v>
      </c>
      <c r="T3">
        <v>30</v>
      </c>
      <c r="U3">
        <v>20</v>
      </c>
      <c r="V3">
        <v>50</v>
      </c>
      <c r="W3">
        <v>100</v>
      </c>
    </row>
    <row r="4" spans="1:23" ht="15">
      <c r="A4">
        <v>1</v>
      </c>
      <c r="B4" t="s">
        <v>122</v>
      </c>
      <c r="C4" t="s">
        <v>3</v>
      </c>
      <c r="D4" s="15">
        <v>92.29551843734032</v>
      </c>
      <c r="E4" s="4">
        <v>29.583333333333332</v>
      </c>
      <c r="F4" s="4">
        <v>27</v>
      </c>
      <c r="G4" s="4">
        <v>39.216839498529644</v>
      </c>
      <c r="H4" s="4">
        <v>95.80017283186297</v>
      </c>
      <c r="I4" s="4">
        <v>50</v>
      </c>
      <c r="J4" s="4">
        <v>49.354838709677416</v>
      </c>
      <c r="K4" s="4">
        <v>99.35483870967741</v>
      </c>
      <c r="L4" s="4">
        <v>18</v>
      </c>
      <c r="M4" s="4">
        <v>24</v>
      </c>
      <c r="N4" s="4">
        <v>30</v>
      </c>
      <c r="O4" s="4">
        <v>72</v>
      </c>
      <c r="P4" s="4">
        <v>38.193548387096776</v>
      </c>
      <c r="Q4" s="4">
        <v>39.741935483870975</v>
      </c>
      <c r="R4" s="4">
        <v>19.225806451612904</v>
      </c>
      <c r="S4" s="4">
        <v>97.16129032258064</v>
      </c>
      <c r="T4" s="4">
        <v>39.483870967741936</v>
      </c>
      <c r="U4" s="4">
        <v>37.935483870967744</v>
      </c>
      <c r="V4" s="4">
        <v>19.741935483870968</v>
      </c>
      <c r="W4" s="4">
        <v>97.16129032258064</v>
      </c>
    </row>
    <row r="5" spans="1:23" ht="15">
      <c r="A5">
        <v>2</v>
      </c>
      <c r="B5" t="s">
        <v>122</v>
      </c>
      <c r="C5" t="s">
        <v>5</v>
      </c>
      <c r="D5" s="15">
        <v>89.88961748633879</v>
      </c>
      <c r="E5" s="4">
        <v>28.333333333333332</v>
      </c>
      <c r="F5" s="4">
        <v>30</v>
      </c>
      <c r="G5" s="4">
        <v>40</v>
      </c>
      <c r="H5" s="4">
        <v>98.33333333333333</v>
      </c>
      <c r="I5" s="4">
        <v>50</v>
      </c>
      <c r="J5" s="4">
        <v>48.36065573770492</v>
      </c>
      <c r="K5" s="4">
        <v>98.36065573770492</v>
      </c>
      <c r="L5" s="4">
        <v>12</v>
      </c>
      <c r="M5" s="4">
        <v>16</v>
      </c>
      <c r="N5" s="4">
        <v>30</v>
      </c>
      <c r="O5" s="4">
        <v>58</v>
      </c>
      <c r="P5" s="4">
        <v>38.032786885245905</v>
      </c>
      <c r="Q5" s="4">
        <v>40</v>
      </c>
      <c r="R5" s="4">
        <v>19.672131147540984</v>
      </c>
      <c r="S5" s="4">
        <v>97.70491803278689</v>
      </c>
      <c r="T5" s="4">
        <v>38.68852459016394</v>
      </c>
      <c r="U5" s="4">
        <v>38.68852459016394</v>
      </c>
      <c r="V5" s="4">
        <v>19.672131147540984</v>
      </c>
      <c r="W5" s="4">
        <v>97.04918032786885</v>
      </c>
    </row>
    <row r="6" spans="1:23" ht="15">
      <c r="A6">
        <v>3</v>
      </c>
      <c r="B6" t="s">
        <v>122</v>
      </c>
      <c r="C6" t="s">
        <v>4</v>
      </c>
      <c r="D6" s="15">
        <v>88.87891852393132</v>
      </c>
      <c r="E6" s="4">
        <v>30</v>
      </c>
      <c r="F6" s="4">
        <v>30</v>
      </c>
      <c r="G6" s="4">
        <v>38.65546218487395</v>
      </c>
      <c r="H6" s="4">
        <v>98.65546218487395</v>
      </c>
      <c r="I6" s="4">
        <v>50</v>
      </c>
      <c r="J6" s="4">
        <v>48.69565217391305</v>
      </c>
      <c r="K6" s="4">
        <v>98.69565217391305</v>
      </c>
      <c r="L6" s="4">
        <v>18</v>
      </c>
      <c r="M6" s="4">
        <v>16</v>
      </c>
      <c r="N6" s="4">
        <v>24</v>
      </c>
      <c r="O6" s="4">
        <v>58</v>
      </c>
      <c r="P6" s="4">
        <v>37.56521739130435</v>
      </c>
      <c r="Q6" s="4">
        <v>38.608695652173914</v>
      </c>
      <c r="R6" s="4">
        <v>19.1304347826087</v>
      </c>
      <c r="S6" s="4">
        <v>95.30434782608697</v>
      </c>
      <c r="T6" s="4">
        <v>38.2608695652174</v>
      </c>
      <c r="U6" s="4">
        <v>36.173913043478265</v>
      </c>
      <c r="V6" s="4">
        <v>19.304347826086957</v>
      </c>
      <c r="W6" s="4">
        <v>93.73913043478261</v>
      </c>
    </row>
    <row r="7" spans="1:23" ht="15">
      <c r="A7">
        <v>4</v>
      </c>
      <c r="B7" t="s">
        <v>46</v>
      </c>
      <c r="C7" t="s">
        <v>6</v>
      </c>
      <c r="D7" s="15">
        <v>86.65123339658444</v>
      </c>
      <c r="E7" s="4">
        <v>30</v>
      </c>
      <c r="F7" s="4">
        <v>30</v>
      </c>
      <c r="G7" s="4">
        <v>39.56989247311828</v>
      </c>
      <c r="H7" s="4">
        <v>99.56989247311827</v>
      </c>
      <c r="I7" s="4">
        <v>50</v>
      </c>
      <c r="J7" s="4">
        <v>48.03921568627451</v>
      </c>
      <c r="K7" s="4">
        <v>98.0392156862745</v>
      </c>
      <c r="L7" s="4">
        <v>6</v>
      </c>
      <c r="M7" s="4">
        <v>32</v>
      </c>
      <c r="N7" s="4">
        <v>0</v>
      </c>
      <c r="O7" s="4">
        <v>38</v>
      </c>
      <c r="P7" s="4">
        <v>39.60784313725491</v>
      </c>
      <c r="Q7" s="4">
        <v>39.60784313725491</v>
      </c>
      <c r="R7" s="4">
        <v>19.607843137254903</v>
      </c>
      <c r="S7" s="4">
        <v>98.82352941176472</v>
      </c>
      <c r="T7" s="4">
        <v>39.21568627450981</v>
      </c>
      <c r="U7" s="4">
        <v>39.60784313725491</v>
      </c>
      <c r="V7" s="4">
        <v>20</v>
      </c>
      <c r="W7" s="4">
        <v>98.82352941176472</v>
      </c>
    </row>
    <row r="8" spans="1:23" ht="15">
      <c r="A8">
        <v>5</v>
      </c>
      <c r="B8" t="s">
        <v>46</v>
      </c>
      <c r="C8" t="s">
        <v>1</v>
      </c>
      <c r="D8" s="15">
        <v>85.0767551892552</v>
      </c>
      <c r="E8" s="4">
        <v>27.642857142857146</v>
      </c>
      <c r="F8" s="4">
        <v>30</v>
      </c>
      <c r="G8" s="4">
        <v>37.47008547008547</v>
      </c>
      <c r="H8" s="4">
        <v>95.11294261294262</v>
      </c>
      <c r="I8" s="4">
        <v>50</v>
      </c>
      <c r="J8" s="4">
        <v>48.4375</v>
      </c>
      <c r="K8" s="4">
        <v>98.4375</v>
      </c>
      <c r="L8" s="4">
        <v>0</v>
      </c>
      <c r="M8" s="4">
        <v>16</v>
      </c>
      <c r="N8" s="4">
        <v>30</v>
      </c>
      <c r="O8" s="4">
        <v>46</v>
      </c>
      <c r="P8" s="4">
        <v>38.333333333333336</v>
      </c>
      <c r="Q8" s="4">
        <v>39.166666666666664</v>
      </c>
      <c r="R8" s="4">
        <v>17.916666666666668</v>
      </c>
      <c r="S8" s="4">
        <v>95.41666666666667</v>
      </c>
      <c r="T8" s="4">
        <v>37.083333333333336</v>
      </c>
      <c r="U8" s="4">
        <v>35</v>
      </c>
      <c r="V8" s="4">
        <v>18.333333333333332</v>
      </c>
      <c r="W8" s="4">
        <v>90.41666666666667</v>
      </c>
    </row>
    <row r="9" spans="1:23" ht="15">
      <c r="A9">
        <v>6</v>
      </c>
      <c r="B9" t="s">
        <v>122</v>
      </c>
      <c r="C9" t="s">
        <v>2</v>
      </c>
      <c r="D9" s="15">
        <v>84.40035152409047</v>
      </c>
      <c r="E9" s="4">
        <v>29.791666666666664</v>
      </c>
      <c r="F9" s="4">
        <v>18</v>
      </c>
      <c r="G9" s="4">
        <v>39.18786873156342</v>
      </c>
      <c r="H9" s="4">
        <v>86.97953539823008</v>
      </c>
      <c r="I9" s="4">
        <v>50</v>
      </c>
      <c r="J9" s="4">
        <v>48</v>
      </c>
      <c r="K9" s="4">
        <v>98</v>
      </c>
      <c r="L9" s="4">
        <v>0</v>
      </c>
      <c r="M9" s="4">
        <v>16</v>
      </c>
      <c r="N9" s="4">
        <v>30</v>
      </c>
      <c r="O9" s="4">
        <v>46</v>
      </c>
      <c r="P9" s="4">
        <v>38.57777777777778</v>
      </c>
      <c r="Q9" s="4">
        <v>38.57777777777778</v>
      </c>
      <c r="R9" s="4">
        <v>19.28888888888889</v>
      </c>
      <c r="S9" s="4">
        <v>96.44444444444446</v>
      </c>
      <c r="T9" s="4">
        <v>38.22222222222222</v>
      </c>
      <c r="U9" s="4">
        <v>36.97777777777778</v>
      </c>
      <c r="V9" s="4">
        <v>19.37777777777778</v>
      </c>
      <c r="W9" s="4">
        <v>94.57777777777778</v>
      </c>
    </row>
  </sheetData>
  <sheetProtection/>
  <mergeCells count="9">
    <mergeCell ref="T1:W1"/>
    <mergeCell ref="D1:D3"/>
    <mergeCell ref="C1:C3"/>
    <mergeCell ref="B1:B3"/>
    <mergeCell ref="A1:A3"/>
    <mergeCell ref="E1:H1"/>
    <mergeCell ref="I1:K1"/>
    <mergeCell ref="L1:O1"/>
    <mergeCell ref="P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22">
      <selection activeCell="D26" sqref="D26:E26"/>
    </sheetView>
  </sheetViews>
  <sheetFormatPr defaultColWidth="9.140625" defaultRowHeight="15"/>
  <cols>
    <col min="2" max="2" width="10.8515625" style="17" customWidth="1"/>
    <col min="3" max="3" width="54.7109375" style="18" customWidth="1"/>
    <col min="8" max="8" width="11.421875" style="0" customWidth="1"/>
    <col min="11" max="11" width="10.57421875" style="0" customWidth="1"/>
  </cols>
  <sheetData>
    <row r="1" spans="4:11" ht="15">
      <c r="D1" t="s">
        <v>0</v>
      </c>
      <c r="H1" t="s">
        <v>11</v>
      </c>
      <c r="K1" t="s">
        <v>15</v>
      </c>
    </row>
    <row r="2" spans="4:12" ht="15">
      <c r="D2" s="22" t="s">
        <v>18</v>
      </c>
      <c r="E2" s="22" t="s">
        <v>19</v>
      </c>
      <c r="K2" s="33" t="s">
        <v>20</v>
      </c>
      <c r="L2" s="33"/>
    </row>
    <row r="3" spans="2:17" ht="166.5" customHeight="1">
      <c r="B3" s="17" t="s">
        <v>7</v>
      </c>
      <c r="C3" s="18" t="s">
        <v>8</v>
      </c>
      <c r="D3" s="5" t="s">
        <v>9</v>
      </c>
      <c r="E3" s="5" t="s">
        <v>10</v>
      </c>
      <c r="F3" s="6" t="s">
        <v>26</v>
      </c>
      <c r="G3" s="6" t="s">
        <v>27</v>
      </c>
      <c r="H3" s="5" t="s">
        <v>12</v>
      </c>
      <c r="I3" s="5" t="s">
        <v>13</v>
      </c>
      <c r="J3" s="5" t="s">
        <v>14</v>
      </c>
      <c r="K3" s="7" t="s">
        <v>16</v>
      </c>
      <c r="L3" s="7" t="s">
        <v>17</v>
      </c>
      <c r="M3" s="7" t="s">
        <v>21</v>
      </c>
      <c r="N3" s="7" t="s">
        <v>17</v>
      </c>
      <c r="O3" s="7" t="s">
        <v>22</v>
      </c>
      <c r="P3" s="7" t="s">
        <v>23</v>
      </c>
      <c r="Q3" s="7" t="s">
        <v>28</v>
      </c>
    </row>
    <row r="4" spans="6:17" ht="15">
      <c r="F4">
        <v>100</v>
      </c>
      <c r="G4">
        <v>30</v>
      </c>
      <c r="I4">
        <v>100</v>
      </c>
      <c r="J4">
        <v>30</v>
      </c>
      <c r="O4">
        <v>100</v>
      </c>
      <c r="P4">
        <v>40</v>
      </c>
      <c r="Q4" s="4">
        <f>G4+J4+P4</f>
        <v>100</v>
      </c>
    </row>
    <row r="5" spans="1:17" ht="26.25">
      <c r="A5">
        <v>1</v>
      </c>
      <c r="B5" s="17" t="s">
        <v>163</v>
      </c>
      <c r="C5" s="2" t="s">
        <v>184</v>
      </c>
      <c r="D5">
        <v>9</v>
      </c>
      <c r="E5">
        <v>20</v>
      </c>
      <c r="F5" s="4">
        <v>80.3030303030303</v>
      </c>
      <c r="G5" s="4">
        <v>24.09090909090909</v>
      </c>
      <c r="H5">
        <v>3</v>
      </c>
      <c r="I5">
        <v>90</v>
      </c>
      <c r="J5" s="4">
        <v>27</v>
      </c>
      <c r="K5">
        <v>8</v>
      </c>
      <c r="L5">
        <v>8</v>
      </c>
      <c r="M5">
        <v>4</v>
      </c>
      <c r="N5">
        <v>4</v>
      </c>
      <c r="O5" s="4">
        <v>100</v>
      </c>
      <c r="P5" s="4">
        <v>40</v>
      </c>
      <c r="Q5" s="4">
        <v>91.0909090909091</v>
      </c>
    </row>
    <row r="6" spans="1:17" ht="26.25">
      <c r="A6">
        <v>2</v>
      </c>
      <c r="B6" s="17" t="s">
        <v>164</v>
      </c>
      <c r="C6" s="2" t="s">
        <v>185</v>
      </c>
      <c r="D6">
        <v>9</v>
      </c>
      <c r="E6">
        <v>25.5</v>
      </c>
      <c r="F6" s="4">
        <v>87.5</v>
      </c>
      <c r="G6" s="4">
        <v>26.25</v>
      </c>
      <c r="H6">
        <v>3</v>
      </c>
      <c r="I6">
        <v>90</v>
      </c>
      <c r="J6" s="4">
        <v>27</v>
      </c>
      <c r="K6">
        <v>10</v>
      </c>
      <c r="L6">
        <v>10</v>
      </c>
      <c r="M6">
        <v>9</v>
      </c>
      <c r="N6">
        <v>9</v>
      </c>
      <c r="O6" s="4">
        <v>100</v>
      </c>
      <c r="P6" s="4">
        <v>40</v>
      </c>
      <c r="Q6" s="4">
        <v>93.25</v>
      </c>
    </row>
    <row r="7" spans="1:17" ht="26.25">
      <c r="A7">
        <v>3</v>
      </c>
      <c r="B7" s="17" t="s">
        <v>165</v>
      </c>
      <c r="C7" s="2" t="s">
        <v>182</v>
      </c>
      <c r="D7">
        <v>9</v>
      </c>
      <c r="E7">
        <v>25.5</v>
      </c>
      <c r="F7" s="4">
        <v>88.63636363636364</v>
      </c>
      <c r="G7" s="4">
        <v>26.59090909090909</v>
      </c>
      <c r="H7">
        <v>3</v>
      </c>
      <c r="I7">
        <v>90</v>
      </c>
      <c r="J7" s="4">
        <v>27</v>
      </c>
      <c r="K7">
        <v>10</v>
      </c>
      <c r="L7">
        <v>10</v>
      </c>
      <c r="M7">
        <v>9</v>
      </c>
      <c r="N7">
        <v>9</v>
      </c>
      <c r="O7" s="4">
        <v>100</v>
      </c>
      <c r="P7" s="4">
        <v>40</v>
      </c>
      <c r="Q7" s="4">
        <v>93.5909090909091</v>
      </c>
    </row>
    <row r="8" spans="1:17" ht="26.25">
      <c r="A8">
        <v>4</v>
      </c>
      <c r="B8" s="17" t="s">
        <v>165</v>
      </c>
      <c r="C8" s="2" t="s">
        <v>183</v>
      </c>
      <c r="D8">
        <v>7</v>
      </c>
      <c r="E8">
        <v>15</v>
      </c>
      <c r="F8" s="4">
        <v>62.326388888888886</v>
      </c>
      <c r="G8" s="4">
        <v>18.697916666666664</v>
      </c>
      <c r="H8">
        <v>3</v>
      </c>
      <c r="I8">
        <v>90</v>
      </c>
      <c r="J8" s="4">
        <v>27</v>
      </c>
      <c r="K8">
        <v>14</v>
      </c>
      <c r="L8">
        <v>14</v>
      </c>
      <c r="M8">
        <v>14</v>
      </c>
      <c r="N8">
        <v>14</v>
      </c>
      <c r="O8" s="4">
        <v>100</v>
      </c>
      <c r="P8" s="4">
        <v>40</v>
      </c>
      <c r="Q8" s="4">
        <v>85.69791666666666</v>
      </c>
    </row>
    <row r="9" spans="1:17" ht="26.25">
      <c r="A9">
        <v>5</v>
      </c>
      <c r="B9" s="17" t="s">
        <v>165</v>
      </c>
      <c r="C9" s="2" t="s">
        <v>186</v>
      </c>
      <c r="D9">
        <v>9</v>
      </c>
      <c r="E9">
        <v>29</v>
      </c>
      <c r="F9" s="4">
        <v>95.3125</v>
      </c>
      <c r="G9" s="4">
        <v>28.59375</v>
      </c>
      <c r="H9">
        <v>4</v>
      </c>
      <c r="I9">
        <v>100</v>
      </c>
      <c r="J9" s="4">
        <v>30</v>
      </c>
      <c r="K9">
        <v>9</v>
      </c>
      <c r="L9">
        <v>9</v>
      </c>
      <c r="M9">
        <v>2</v>
      </c>
      <c r="N9">
        <v>2</v>
      </c>
      <c r="O9" s="4">
        <v>100</v>
      </c>
      <c r="P9" s="4">
        <v>40</v>
      </c>
      <c r="Q9" s="4">
        <v>98.59375</v>
      </c>
    </row>
    <row r="10" spans="1:17" ht="26.25">
      <c r="A10">
        <v>6</v>
      </c>
      <c r="B10" s="17" t="s">
        <v>165</v>
      </c>
      <c r="C10" s="2" t="s">
        <v>187</v>
      </c>
      <c r="D10">
        <v>8</v>
      </c>
      <c r="E10">
        <v>6</v>
      </c>
      <c r="F10" s="4">
        <v>53.535353535353536</v>
      </c>
      <c r="G10" s="4">
        <v>16.06060606060606</v>
      </c>
      <c r="H10">
        <v>2</v>
      </c>
      <c r="I10">
        <v>60</v>
      </c>
      <c r="J10" s="4">
        <v>18</v>
      </c>
      <c r="K10">
        <v>8</v>
      </c>
      <c r="L10">
        <v>8</v>
      </c>
      <c r="M10">
        <v>2</v>
      </c>
      <c r="N10">
        <v>2</v>
      </c>
      <c r="O10" s="4">
        <v>100</v>
      </c>
      <c r="P10" s="4">
        <v>40</v>
      </c>
      <c r="Q10" s="4">
        <v>74.06060606060606</v>
      </c>
    </row>
    <row r="11" spans="1:17" ht="30">
      <c r="A11">
        <v>7</v>
      </c>
      <c r="B11" s="17" t="s">
        <v>166</v>
      </c>
      <c r="C11" s="18" t="s">
        <v>188</v>
      </c>
      <c r="D11">
        <v>9</v>
      </c>
      <c r="E11">
        <v>18.5</v>
      </c>
      <c r="F11" s="4">
        <v>78.90625</v>
      </c>
      <c r="G11" s="4">
        <v>23.671875</v>
      </c>
      <c r="H11">
        <v>3</v>
      </c>
      <c r="I11">
        <v>90</v>
      </c>
      <c r="J11" s="4">
        <v>27</v>
      </c>
      <c r="K11">
        <v>6</v>
      </c>
      <c r="L11">
        <v>6</v>
      </c>
      <c r="M11">
        <v>4</v>
      </c>
      <c r="N11">
        <v>4</v>
      </c>
      <c r="O11" s="4">
        <v>100</v>
      </c>
      <c r="P11" s="4">
        <v>40</v>
      </c>
      <c r="Q11" s="4">
        <v>90.671875</v>
      </c>
    </row>
    <row r="12" spans="1:17" ht="30">
      <c r="A12">
        <v>8</v>
      </c>
      <c r="B12" s="17" t="s">
        <v>167</v>
      </c>
      <c r="C12" s="18" t="s">
        <v>189</v>
      </c>
      <c r="D12">
        <v>9</v>
      </c>
      <c r="E12">
        <v>25.5</v>
      </c>
      <c r="F12" s="4">
        <v>87.5</v>
      </c>
      <c r="G12" s="4">
        <v>26.25</v>
      </c>
      <c r="H12">
        <v>4</v>
      </c>
      <c r="I12">
        <v>100</v>
      </c>
      <c r="J12" s="4">
        <v>30</v>
      </c>
      <c r="K12">
        <v>6</v>
      </c>
      <c r="L12">
        <v>6</v>
      </c>
      <c r="M12">
        <v>6</v>
      </c>
      <c r="N12">
        <v>6</v>
      </c>
      <c r="O12" s="4">
        <v>100</v>
      </c>
      <c r="P12" s="4">
        <v>40</v>
      </c>
      <c r="Q12" s="4">
        <v>96.25</v>
      </c>
    </row>
    <row r="13" spans="1:17" ht="30">
      <c r="A13">
        <v>9</v>
      </c>
      <c r="B13" s="17" t="s">
        <v>168</v>
      </c>
      <c r="C13" s="18" t="s">
        <v>190</v>
      </c>
      <c r="D13">
        <v>9</v>
      </c>
      <c r="E13">
        <v>23.5</v>
      </c>
      <c r="F13" s="4">
        <v>84.55882352941177</v>
      </c>
      <c r="G13" s="4">
        <v>25.36764705882353</v>
      </c>
      <c r="H13">
        <v>2</v>
      </c>
      <c r="I13">
        <v>60</v>
      </c>
      <c r="J13" s="4">
        <v>18</v>
      </c>
      <c r="K13">
        <v>19</v>
      </c>
      <c r="L13">
        <v>19</v>
      </c>
      <c r="M13">
        <v>10</v>
      </c>
      <c r="N13">
        <v>10</v>
      </c>
      <c r="O13" s="4">
        <v>100</v>
      </c>
      <c r="P13" s="4">
        <v>40</v>
      </c>
      <c r="Q13" s="4">
        <v>83.36764705882354</v>
      </c>
    </row>
    <row r="14" spans="1:17" ht="30">
      <c r="A14">
        <v>10</v>
      </c>
      <c r="B14" s="17" t="s">
        <v>169</v>
      </c>
      <c r="C14" s="18" t="s">
        <v>191</v>
      </c>
      <c r="D14">
        <v>9</v>
      </c>
      <c r="E14">
        <v>28.5</v>
      </c>
      <c r="F14" s="4">
        <v>94.53125</v>
      </c>
      <c r="G14" s="4">
        <v>28.359375</v>
      </c>
      <c r="H14">
        <v>5</v>
      </c>
      <c r="I14">
        <v>100</v>
      </c>
      <c r="J14" s="4">
        <v>30</v>
      </c>
      <c r="K14">
        <v>14</v>
      </c>
      <c r="L14">
        <v>14</v>
      </c>
      <c r="M14">
        <v>10</v>
      </c>
      <c r="N14">
        <v>10</v>
      </c>
      <c r="O14" s="4">
        <v>100</v>
      </c>
      <c r="P14" s="4">
        <v>40</v>
      </c>
      <c r="Q14" s="4">
        <v>98.359375</v>
      </c>
    </row>
    <row r="15" spans="1:17" ht="30">
      <c r="A15">
        <v>11</v>
      </c>
      <c r="B15" s="17" t="s">
        <v>170</v>
      </c>
      <c r="C15" s="18" t="s">
        <v>192</v>
      </c>
      <c r="D15">
        <v>9</v>
      </c>
      <c r="E15">
        <v>25.5</v>
      </c>
      <c r="F15" s="4">
        <v>88.63636363636364</v>
      </c>
      <c r="G15" s="4">
        <v>26.59090909090909</v>
      </c>
      <c r="H15">
        <v>4</v>
      </c>
      <c r="I15">
        <v>100</v>
      </c>
      <c r="J15" s="4">
        <v>30</v>
      </c>
      <c r="K15">
        <v>7</v>
      </c>
      <c r="L15">
        <v>7</v>
      </c>
      <c r="M15">
        <v>6</v>
      </c>
      <c r="N15">
        <v>6</v>
      </c>
      <c r="O15" s="4">
        <v>100</v>
      </c>
      <c r="P15" s="4">
        <v>40</v>
      </c>
      <c r="Q15" s="4">
        <v>96.5909090909091</v>
      </c>
    </row>
    <row r="16" spans="1:17" ht="30">
      <c r="A16">
        <v>12</v>
      </c>
      <c r="B16" s="17" t="s">
        <v>171</v>
      </c>
      <c r="C16" s="18" t="s">
        <v>193</v>
      </c>
      <c r="D16">
        <v>9</v>
      </c>
      <c r="E16">
        <v>22.5</v>
      </c>
      <c r="F16" s="4">
        <v>84.09090909090908</v>
      </c>
      <c r="G16" s="4">
        <v>25.227272727272723</v>
      </c>
      <c r="H16">
        <v>4</v>
      </c>
      <c r="I16">
        <v>100</v>
      </c>
      <c r="J16" s="4">
        <v>30</v>
      </c>
      <c r="K16">
        <v>12</v>
      </c>
      <c r="L16">
        <v>12</v>
      </c>
      <c r="M16">
        <v>13</v>
      </c>
      <c r="N16">
        <v>13</v>
      </c>
      <c r="O16" s="4">
        <v>100</v>
      </c>
      <c r="P16" s="4">
        <v>40</v>
      </c>
      <c r="Q16" s="4">
        <v>95.22727272727272</v>
      </c>
    </row>
    <row r="17" spans="1:17" ht="30">
      <c r="A17">
        <v>13</v>
      </c>
      <c r="B17" s="17" t="s">
        <v>172</v>
      </c>
      <c r="C17" s="18" t="s">
        <v>194</v>
      </c>
      <c r="D17">
        <v>9</v>
      </c>
      <c r="E17">
        <v>23.5</v>
      </c>
      <c r="F17" s="4">
        <v>85.60606060606061</v>
      </c>
      <c r="G17" s="4">
        <v>25.681818181818183</v>
      </c>
      <c r="H17">
        <v>3</v>
      </c>
      <c r="I17">
        <v>90</v>
      </c>
      <c r="J17" s="4">
        <v>27</v>
      </c>
      <c r="K17">
        <v>9</v>
      </c>
      <c r="L17">
        <v>9</v>
      </c>
      <c r="M17">
        <v>9</v>
      </c>
      <c r="N17">
        <v>9</v>
      </c>
      <c r="O17" s="4">
        <v>100</v>
      </c>
      <c r="P17" s="4">
        <v>40</v>
      </c>
      <c r="Q17" s="4">
        <v>92.68181818181819</v>
      </c>
    </row>
    <row r="18" spans="1:17" ht="30">
      <c r="A18">
        <v>14</v>
      </c>
      <c r="B18" s="17" t="s">
        <v>173</v>
      </c>
      <c r="C18" s="18" t="s">
        <v>195</v>
      </c>
      <c r="D18">
        <v>9</v>
      </c>
      <c r="E18">
        <v>11</v>
      </c>
      <c r="F18" s="4">
        <v>67.1875</v>
      </c>
      <c r="G18" s="4">
        <v>20.15625</v>
      </c>
      <c r="H18">
        <v>4</v>
      </c>
      <c r="I18">
        <v>100</v>
      </c>
      <c r="J18" s="4">
        <v>30</v>
      </c>
      <c r="K18">
        <v>8</v>
      </c>
      <c r="L18">
        <v>8</v>
      </c>
      <c r="M18">
        <v>5</v>
      </c>
      <c r="N18">
        <v>5</v>
      </c>
      <c r="O18" s="4">
        <v>100</v>
      </c>
      <c r="P18" s="4">
        <v>40</v>
      </c>
      <c r="Q18" s="4">
        <v>90.15625</v>
      </c>
    </row>
    <row r="19" spans="1:17" ht="30">
      <c r="A19">
        <v>15</v>
      </c>
      <c r="B19" s="17" t="s">
        <v>174</v>
      </c>
      <c r="C19" s="18" t="s">
        <v>196</v>
      </c>
      <c r="D19">
        <v>9</v>
      </c>
      <c r="E19">
        <v>16.5</v>
      </c>
      <c r="F19" s="4">
        <v>74.26470588235294</v>
      </c>
      <c r="G19" s="4">
        <v>22.27941176470588</v>
      </c>
      <c r="H19">
        <v>2</v>
      </c>
      <c r="I19">
        <v>60</v>
      </c>
      <c r="J19" s="4">
        <v>18</v>
      </c>
      <c r="K19">
        <v>7</v>
      </c>
      <c r="L19">
        <v>8</v>
      </c>
      <c r="M19">
        <v>6</v>
      </c>
      <c r="N19">
        <v>7</v>
      </c>
      <c r="O19" s="4">
        <v>86.60714285714286</v>
      </c>
      <c r="P19" s="4">
        <v>34.642857142857146</v>
      </c>
      <c r="Q19" s="4">
        <v>74.92226890756302</v>
      </c>
    </row>
    <row r="20" spans="1:17" ht="30">
      <c r="A20">
        <v>16</v>
      </c>
      <c r="B20" s="17" t="s">
        <v>175</v>
      </c>
      <c r="C20" s="18" t="s">
        <v>197</v>
      </c>
      <c r="D20">
        <v>9</v>
      </c>
      <c r="E20">
        <v>22.5</v>
      </c>
      <c r="F20" s="4">
        <v>84.09090909090908</v>
      </c>
      <c r="G20" s="4">
        <v>25.227272727272723</v>
      </c>
      <c r="H20">
        <v>3</v>
      </c>
      <c r="I20">
        <v>90</v>
      </c>
      <c r="J20" s="4">
        <v>27</v>
      </c>
      <c r="K20">
        <v>4</v>
      </c>
      <c r="L20">
        <v>4</v>
      </c>
      <c r="M20">
        <v>5</v>
      </c>
      <c r="N20">
        <v>5</v>
      </c>
      <c r="O20" s="4">
        <v>100</v>
      </c>
      <c r="P20" s="4">
        <v>40</v>
      </c>
      <c r="Q20" s="4">
        <v>92.22727272727272</v>
      </c>
    </row>
    <row r="21" spans="1:17" ht="30">
      <c r="A21">
        <v>17</v>
      </c>
      <c r="B21" s="17" t="s">
        <v>176</v>
      </c>
      <c r="C21" s="18" t="s">
        <v>198</v>
      </c>
      <c r="D21">
        <v>8</v>
      </c>
      <c r="E21">
        <v>25</v>
      </c>
      <c r="F21" s="4">
        <v>82.32323232323232</v>
      </c>
      <c r="G21" s="4">
        <v>24.696969696969695</v>
      </c>
      <c r="H21">
        <v>3</v>
      </c>
      <c r="I21">
        <v>90</v>
      </c>
      <c r="J21" s="4">
        <v>27</v>
      </c>
      <c r="K21">
        <v>5</v>
      </c>
      <c r="L21">
        <v>5</v>
      </c>
      <c r="M21">
        <v>0</v>
      </c>
      <c r="N21">
        <v>0</v>
      </c>
      <c r="O21" s="4">
        <v>0</v>
      </c>
      <c r="P21" s="4">
        <v>0</v>
      </c>
      <c r="Q21" s="4">
        <v>51.696969696969695</v>
      </c>
    </row>
    <row r="22" spans="1:17" ht="30">
      <c r="A22">
        <v>18</v>
      </c>
      <c r="B22" s="17" t="s">
        <v>177</v>
      </c>
      <c r="C22" s="18" t="s">
        <v>199</v>
      </c>
      <c r="D22">
        <v>9</v>
      </c>
      <c r="E22">
        <v>24.5</v>
      </c>
      <c r="F22" s="4">
        <v>88.28125</v>
      </c>
      <c r="G22" s="4">
        <v>26.484375</v>
      </c>
      <c r="H22">
        <v>5</v>
      </c>
      <c r="I22">
        <v>100</v>
      </c>
      <c r="J22" s="4">
        <v>30</v>
      </c>
      <c r="K22">
        <v>6</v>
      </c>
      <c r="L22">
        <v>6</v>
      </c>
      <c r="M22">
        <v>5</v>
      </c>
      <c r="N22">
        <v>5</v>
      </c>
      <c r="O22" s="4">
        <v>100</v>
      </c>
      <c r="P22" s="4">
        <v>40</v>
      </c>
      <c r="Q22" s="4">
        <v>96.484375</v>
      </c>
    </row>
    <row r="23" spans="1:17" ht="30">
      <c r="A23">
        <v>19</v>
      </c>
      <c r="B23" s="17" t="s">
        <v>178</v>
      </c>
      <c r="C23" s="18" t="s">
        <v>200</v>
      </c>
      <c r="D23">
        <v>9</v>
      </c>
      <c r="E23">
        <v>24.5</v>
      </c>
      <c r="F23" s="4">
        <v>86.02941176470588</v>
      </c>
      <c r="G23" s="4">
        <v>25.808823529411764</v>
      </c>
      <c r="H23">
        <v>3</v>
      </c>
      <c r="I23">
        <v>90</v>
      </c>
      <c r="J23" s="4">
        <v>27</v>
      </c>
      <c r="K23">
        <v>7</v>
      </c>
      <c r="L23">
        <v>7</v>
      </c>
      <c r="M23">
        <v>6</v>
      </c>
      <c r="N23">
        <v>6</v>
      </c>
      <c r="O23" s="4">
        <v>100</v>
      </c>
      <c r="P23" s="4">
        <v>40</v>
      </c>
      <c r="Q23" s="4">
        <v>92.80882352941177</v>
      </c>
    </row>
    <row r="24" spans="1:17" ht="30">
      <c r="A24">
        <v>20</v>
      </c>
      <c r="B24" s="17" t="s">
        <v>179</v>
      </c>
      <c r="C24" s="18" t="s">
        <v>201</v>
      </c>
      <c r="D24">
        <v>7.5</v>
      </c>
      <c r="E24">
        <v>7</v>
      </c>
      <c r="F24" s="4">
        <v>52.956989247311824</v>
      </c>
      <c r="G24" s="4">
        <v>15.887096774193546</v>
      </c>
      <c r="H24">
        <v>2</v>
      </c>
      <c r="I24">
        <v>60</v>
      </c>
      <c r="J24" s="4">
        <v>18</v>
      </c>
      <c r="K24">
        <v>1</v>
      </c>
      <c r="L24">
        <v>2</v>
      </c>
      <c r="M24">
        <v>1</v>
      </c>
      <c r="N24">
        <v>1</v>
      </c>
      <c r="O24" s="4">
        <v>75</v>
      </c>
      <c r="P24" s="4">
        <v>30</v>
      </c>
      <c r="Q24" s="4">
        <v>63.887096774193544</v>
      </c>
    </row>
    <row r="25" spans="1:17" ht="30">
      <c r="A25">
        <v>21</v>
      </c>
      <c r="B25" s="17" t="s">
        <v>180</v>
      </c>
      <c r="C25" s="18" t="s">
        <v>202</v>
      </c>
      <c r="D25">
        <v>8</v>
      </c>
      <c r="E25">
        <v>30</v>
      </c>
      <c r="F25" s="4">
        <v>88.56209150326796</v>
      </c>
      <c r="G25" s="4">
        <v>26.56862745098039</v>
      </c>
      <c r="H25">
        <v>3</v>
      </c>
      <c r="I25">
        <v>90</v>
      </c>
      <c r="J25" s="4">
        <v>27</v>
      </c>
      <c r="K25">
        <v>13</v>
      </c>
      <c r="L25">
        <v>13</v>
      </c>
      <c r="M25">
        <v>9</v>
      </c>
      <c r="N25">
        <v>9</v>
      </c>
      <c r="O25" s="4">
        <v>100</v>
      </c>
      <c r="P25" s="4">
        <v>40</v>
      </c>
      <c r="Q25" s="4">
        <v>93.56862745098039</v>
      </c>
    </row>
    <row r="26" spans="1:17" ht="30">
      <c r="A26">
        <v>22</v>
      </c>
      <c r="B26" s="17" t="s">
        <v>181</v>
      </c>
      <c r="C26" s="18" t="s">
        <v>203</v>
      </c>
      <c r="D26">
        <v>8</v>
      </c>
      <c r="E26">
        <v>29</v>
      </c>
      <c r="F26" s="4">
        <v>89.75694444444444</v>
      </c>
      <c r="G26" s="4">
        <v>26.927083333333332</v>
      </c>
      <c r="H26">
        <v>5</v>
      </c>
      <c r="I26">
        <v>100</v>
      </c>
      <c r="J26" s="4">
        <v>30</v>
      </c>
      <c r="K26">
        <v>7</v>
      </c>
      <c r="L26">
        <v>7</v>
      </c>
      <c r="M26">
        <v>5</v>
      </c>
      <c r="N26">
        <v>5</v>
      </c>
      <c r="O26" s="4">
        <v>100</v>
      </c>
      <c r="P26" s="4">
        <v>40</v>
      </c>
      <c r="Q26" s="4">
        <v>96.92708333333333</v>
      </c>
    </row>
  </sheetData>
  <sheetProtection/>
  <mergeCells count="1">
    <mergeCell ref="K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B1">
      <selection activeCell="C3" sqref="C3:C24"/>
    </sheetView>
  </sheetViews>
  <sheetFormatPr defaultColWidth="9.140625" defaultRowHeight="15"/>
  <cols>
    <col min="3" max="3" width="101.8515625" style="0" bestFit="1" customWidth="1"/>
  </cols>
  <sheetData>
    <row r="1" spans="2:11" ht="30" customHeight="1">
      <c r="B1" s="33"/>
      <c r="C1" s="33"/>
      <c r="D1" s="34" t="s">
        <v>37</v>
      </c>
      <c r="E1" s="34"/>
      <c r="F1" s="34"/>
      <c r="G1" s="34"/>
      <c r="H1" s="34"/>
      <c r="I1" s="34"/>
      <c r="J1" s="34"/>
      <c r="K1" s="34"/>
    </row>
    <row r="2" spans="2:11" ht="133.5" customHeight="1">
      <c r="B2" s="33"/>
      <c r="C2" s="33"/>
      <c r="D2" s="9" t="s">
        <v>39</v>
      </c>
      <c r="E2" s="9" t="s">
        <v>40</v>
      </c>
      <c r="F2" s="9" t="s">
        <v>41</v>
      </c>
      <c r="G2" s="9" t="s">
        <v>42</v>
      </c>
      <c r="H2" s="9" t="s">
        <v>43</v>
      </c>
      <c r="I2" s="9" t="s">
        <v>44</v>
      </c>
      <c r="J2" s="9" t="s">
        <v>45</v>
      </c>
      <c r="K2" s="1" t="s">
        <v>38</v>
      </c>
    </row>
    <row r="3" spans="1:11" ht="15">
      <c r="A3">
        <v>1</v>
      </c>
      <c r="B3" s="17" t="s">
        <v>163</v>
      </c>
      <c r="C3" s="2" t="s">
        <v>184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f>SUM(D3:J3)</f>
        <v>7</v>
      </c>
    </row>
    <row r="4" spans="1:11" ht="15">
      <c r="A4">
        <v>2</v>
      </c>
      <c r="B4" s="17" t="s">
        <v>164</v>
      </c>
      <c r="C4" s="2" t="s">
        <v>185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f aca="true" t="shared" si="0" ref="K4:K24">SUM(D4:J4)</f>
        <v>7</v>
      </c>
    </row>
    <row r="5" spans="1:11" ht="15">
      <c r="A5">
        <v>3</v>
      </c>
      <c r="B5" s="17" t="s">
        <v>165</v>
      </c>
      <c r="C5" s="2" t="s">
        <v>182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f t="shared" si="0"/>
        <v>7</v>
      </c>
    </row>
    <row r="6" spans="1:11" ht="15">
      <c r="A6">
        <v>4</v>
      </c>
      <c r="B6" s="17" t="s">
        <v>165</v>
      </c>
      <c r="C6" s="2" t="s">
        <v>183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f t="shared" si="0"/>
        <v>7</v>
      </c>
    </row>
    <row r="7" spans="1:11" ht="15">
      <c r="A7">
        <v>5</v>
      </c>
      <c r="B7" s="17" t="s">
        <v>165</v>
      </c>
      <c r="C7" s="2" t="s">
        <v>186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f t="shared" si="0"/>
        <v>7</v>
      </c>
    </row>
    <row r="8" spans="1:11" ht="15">
      <c r="A8">
        <v>6</v>
      </c>
      <c r="B8" s="17" t="s">
        <v>165</v>
      </c>
      <c r="C8" s="2" t="s">
        <v>187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f t="shared" si="0"/>
        <v>7</v>
      </c>
    </row>
    <row r="9" spans="1:11" ht="15">
      <c r="A9">
        <v>7</v>
      </c>
      <c r="B9" s="17" t="s">
        <v>166</v>
      </c>
      <c r="C9" s="18" t="s">
        <v>188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f t="shared" si="0"/>
        <v>7</v>
      </c>
    </row>
    <row r="10" spans="1:11" ht="15">
      <c r="A10">
        <v>8</v>
      </c>
      <c r="B10" s="17" t="s">
        <v>167</v>
      </c>
      <c r="C10" s="18" t="s">
        <v>189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f t="shared" si="0"/>
        <v>7</v>
      </c>
    </row>
    <row r="11" spans="1:11" ht="15">
      <c r="A11">
        <v>9</v>
      </c>
      <c r="B11" s="17" t="s">
        <v>168</v>
      </c>
      <c r="C11" s="18" t="s">
        <v>190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f t="shared" si="0"/>
        <v>7</v>
      </c>
    </row>
    <row r="12" spans="1:11" ht="15">
      <c r="A12">
        <v>10</v>
      </c>
      <c r="B12" s="17" t="s">
        <v>169</v>
      </c>
      <c r="C12" s="18" t="s">
        <v>191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f t="shared" si="0"/>
        <v>7</v>
      </c>
    </row>
    <row r="13" spans="1:11" ht="15">
      <c r="A13">
        <v>11</v>
      </c>
      <c r="B13" s="17" t="s">
        <v>170</v>
      </c>
      <c r="C13" s="18" t="s">
        <v>192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f t="shared" si="0"/>
        <v>7</v>
      </c>
    </row>
    <row r="14" spans="1:11" ht="15">
      <c r="A14">
        <v>12</v>
      </c>
      <c r="B14" s="17" t="s">
        <v>171</v>
      </c>
      <c r="C14" s="18" t="s">
        <v>193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f t="shared" si="0"/>
        <v>7</v>
      </c>
    </row>
    <row r="15" spans="1:11" ht="15">
      <c r="A15">
        <v>13</v>
      </c>
      <c r="B15" s="17" t="s">
        <v>172</v>
      </c>
      <c r="C15" s="18" t="s">
        <v>194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f t="shared" si="0"/>
        <v>7</v>
      </c>
    </row>
    <row r="16" spans="1:11" ht="15">
      <c r="A16">
        <v>14</v>
      </c>
      <c r="B16" s="17" t="s">
        <v>173</v>
      </c>
      <c r="C16" s="18" t="s">
        <v>195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f t="shared" si="0"/>
        <v>7</v>
      </c>
    </row>
    <row r="17" spans="1:11" ht="15">
      <c r="A17">
        <v>15</v>
      </c>
      <c r="B17" s="17" t="s">
        <v>174</v>
      </c>
      <c r="C17" s="18" t="s">
        <v>196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f t="shared" si="0"/>
        <v>7</v>
      </c>
    </row>
    <row r="18" spans="1:11" ht="15">
      <c r="A18">
        <v>16</v>
      </c>
      <c r="B18" s="17" t="s">
        <v>175</v>
      </c>
      <c r="C18" s="18" t="s">
        <v>197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f t="shared" si="0"/>
        <v>7</v>
      </c>
    </row>
    <row r="19" spans="1:11" ht="15">
      <c r="A19">
        <v>17</v>
      </c>
      <c r="B19" s="17" t="s">
        <v>176</v>
      </c>
      <c r="C19" s="18" t="s">
        <v>198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f t="shared" si="0"/>
        <v>7</v>
      </c>
    </row>
    <row r="20" spans="1:11" ht="15">
      <c r="A20">
        <v>18</v>
      </c>
      <c r="B20" s="17" t="s">
        <v>177</v>
      </c>
      <c r="C20" s="18" t="s">
        <v>199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f t="shared" si="0"/>
        <v>7</v>
      </c>
    </row>
    <row r="21" spans="1:11" ht="15">
      <c r="A21">
        <v>19</v>
      </c>
      <c r="B21" s="17" t="s">
        <v>178</v>
      </c>
      <c r="C21" s="18" t="s">
        <v>200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f t="shared" si="0"/>
        <v>7</v>
      </c>
    </row>
    <row r="22" spans="1:11" ht="15">
      <c r="A22">
        <v>20</v>
      </c>
      <c r="B22" s="17" t="s">
        <v>179</v>
      </c>
      <c r="C22" s="18" t="s">
        <v>201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f t="shared" si="0"/>
        <v>7</v>
      </c>
    </row>
    <row r="23" spans="1:11" ht="15">
      <c r="A23">
        <v>21</v>
      </c>
      <c r="B23" s="17" t="s">
        <v>180</v>
      </c>
      <c r="C23" s="18" t="s">
        <v>202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f t="shared" si="0"/>
        <v>7</v>
      </c>
    </row>
    <row r="24" spans="1:11" ht="15">
      <c r="A24">
        <v>22</v>
      </c>
      <c r="B24" s="17" t="s">
        <v>181</v>
      </c>
      <c r="C24" s="18" t="s">
        <v>203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f t="shared" si="0"/>
        <v>7</v>
      </c>
    </row>
  </sheetData>
  <sheetProtection/>
  <mergeCells count="3">
    <mergeCell ref="D1:K1"/>
    <mergeCell ref="C1:C2"/>
    <mergeCell ref="B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5" sqref="G5"/>
    </sheetView>
  </sheetViews>
  <sheetFormatPr defaultColWidth="9.140625" defaultRowHeight="15"/>
  <cols>
    <col min="2" max="2" width="5.00390625" style="0" customWidth="1"/>
    <col min="3" max="3" width="54.7109375" style="0" customWidth="1"/>
  </cols>
  <sheetData>
    <row r="1" ht="15">
      <c r="D1" t="s">
        <v>24</v>
      </c>
    </row>
    <row r="2" spans="4:7" ht="15">
      <c r="D2" t="s">
        <v>25</v>
      </c>
      <c r="G2" t="s">
        <v>31</v>
      </c>
    </row>
    <row r="3" spans="2:11" ht="196.5" customHeight="1">
      <c r="B3" t="s">
        <v>7</v>
      </c>
      <c r="C3" t="s">
        <v>8</v>
      </c>
      <c r="D3" s="9" t="s">
        <v>29</v>
      </c>
      <c r="E3" s="8" t="s">
        <v>30</v>
      </c>
      <c r="F3" s="8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28</v>
      </c>
    </row>
    <row r="4" spans="5:11" ht="15">
      <c r="E4">
        <v>100</v>
      </c>
      <c r="F4">
        <f>E4*0.5</f>
        <v>50</v>
      </c>
      <c r="I4">
        <v>100</v>
      </c>
      <c r="J4">
        <f>I4*0.5</f>
        <v>50</v>
      </c>
      <c r="K4">
        <f>F4+J4</f>
        <v>100</v>
      </c>
    </row>
    <row r="5" spans="1:11" ht="26.25">
      <c r="A5">
        <v>1</v>
      </c>
      <c r="B5" s="17" t="s">
        <v>163</v>
      </c>
      <c r="C5" s="2" t="s">
        <v>184</v>
      </c>
      <c r="D5">
        <v>7</v>
      </c>
      <c r="E5">
        <f>IF(D5&lt;=4,D5*20,100)</f>
        <v>100</v>
      </c>
      <c r="F5">
        <f aca="true" t="shared" si="0" ref="F5:F26">E5*0.5</f>
        <v>50</v>
      </c>
      <c r="G5">
        <v>14</v>
      </c>
      <c r="H5">
        <v>15</v>
      </c>
      <c r="I5" s="4">
        <f>G5/H5*100</f>
        <v>93.33333333333333</v>
      </c>
      <c r="J5" s="4">
        <f aca="true" t="shared" si="1" ref="J5:J10">I5*0.5</f>
        <v>46.666666666666664</v>
      </c>
      <c r="K5" s="4">
        <f aca="true" t="shared" si="2" ref="K5:K10">F5+J5</f>
        <v>96.66666666666666</v>
      </c>
    </row>
    <row r="6" spans="1:11" ht="26.25">
      <c r="A6">
        <v>2</v>
      </c>
      <c r="B6" s="17" t="s">
        <v>164</v>
      </c>
      <c r="C6" s="2" t="s">
        <v>185</v>
      </c>
      <c r="D6">
        <v>7</v>
      </c>
      <c r="E6">
        <f aca="true" t="shared" si="3" ref="E6:E26">IF(D6&lt;=4,D6*20,100)</f>
        <v>100</v>
      </c>
      <c r="F6">
        <f t="shared" si="0"/>
        <v>50</v>
      </c>
      <c r="G6">
        <v>10</v>
      </c>
      <c r="H6">
        <v>10</v>
      </c>
      <c r="I6" s="4">
        <f>G6/H6*100</f>
        <v>100</v>
      </c>
      <c r="J6" s="4">
        <f t="shared" si="1"/>
        <v>50</v>
      </c>
      <c r="K6" s="4">
        <f t="shared" si="2"/>
        <v>100</v>
      </c>
    </row>
    <row r="7" spans="1:11" ht="26.25">
      <c r="A7">
        <v>3</v>
      </c>
      <c r="B7" s="17" t="s">
        <v>165</v>
      </c>
      <c r="C7" s="2" t="s">
        <v>182</v>
      </c>
      <c r="D7">
        <v>7</v>
      </c>
      <c r="E7">
        <f t="shared" si="3"/>
        <v>100</v>
      </c>
      <c r="F7">
        <f t="shared" si="0"/>
        <v>50</v>
      </c>
      <c r="G7">
        <v>10</v>
      </c>
      <c r="H7">
        <v>10</v>
      </c>
      <c r="I7" s="4">
        <f>G7/H7*100</f>
        <v>100</v>
      </c>
      <c r="J7" s="4">
        <f t="shared" si="1"/>
        <v>50</v>
      </c>
      <c r="K7" s="4">
        <f t="shared" si="2"/>
        <v>100</v>
      </c>
    </row>
    <row r="8" spans="1:11" ht="26.25">
      <c r="A8">
        <v>4</v>
      </c>
      <c r="B8" s="17" t="s">
        <v>165</v>
      </c>
      <c r="C8" s="2" t="s">
        <v>183</v>
      </c>
      <c r="D8">
        <v>7</v>
      </c>
      <c r="E8">
        <f t="shared" si="3"/>
        <v>100</v>
      </c>
      <c r="F8">
        <f t="shared" si="0"/>
        <v>50</v>
      </c>
      <c r="G8">
        <v>15</v>
      </c>
      <c r="H8">
        <v>15</v>
      </c>
      <c r="I8" s="4">
        <f>G8/H8*100</f>
        <v>100</v>
      </c>
      <c r="J8" s="4">
        <f t="shared" si="1"/>
        <v>50</v>
      </c>
      <c r="K8" s="4">
        <f t="shared" si="2"/>
        <v>100</v>
      </c>
    </row>
    <row r="9" spans="1:11" ht="26.25">
      <c r="A9">
        <v>5</v>
      </c>
      <c r="B9" s="17" t="s">
        <v>165</v>
      </c>
      <c r="C9" s="2" t="s">
        <v>186</v>
      </c>
      <c r="D9">
        <v>7</v>
      </c>
      <c r="E9">
        <f t="shared" si="3"/>
        <v>100</v>
      </c>
      <c r="F9">
        <f t="shared" si="0"/>
        <v>50</v>
      </c>
      <c r="G9">
        <v>11</v>
      </c>
      <c r="H9">
        <v>11</v>
      </c>
      <c r="I9" s="4">
        <f>G9/H9*100</f>
        <v>100</v>
      </c>
      <c r="J9" s="4">
        <f t="shared" si="1"/>
        <v>50</v>
      </c>
      <c r="K9" s="4">
        <f t="shared" si="2"/>
        <v>100</v>
      </c>
    </row>
    <row r="10" spans="1:11" ht="26.25">
      <c r="A10">
        <v>6</v>
      </c>
      <c r="B10" s="17" t="s">
        <v>165</v>
      </c>
      <c r="C10" s="2" t="s">
        <v>187</v>
      </c>
      <c r="D10">
        <v>7</v>
      </c>
      <c r="E10">
        <f t="shared" si="3"/>
        <v>100</v>
      </c>
      <c r="F10">
        <f t="shared" si="0"/>
        <v>50</v>
      </c>
      <c r="G10">
        <v>16</v>
      </c>
      <c r="H10">
        <v>16</v>
      </c>
      <c r="I10" s="4">
        <f>G10/H10*100</f>
        <v>100</v>
      </c>
      <c r="J10" s="4">
        <f t="shared" si="1"/>
        <v>50</v>
      </c>
      <c r="K10" s="4">
        <f t="shared" si="2"/>
        <v>100</v>
      </c>
    </row>
    <row r="11" spans="1:11" ht="30">
      <c r="A11">
        <v>7</v>
      </c>
      <c r="B11" s="17" t="s">
        <v>166</v>
      </c>
      <c r="C11" s="18" t="s">
        <v>188</v>
      </c>
      <c r="D11">
        <v>7</v>
      </c>
      <c r="E11">
        <f t="shared" si="3"/>
        <v>100</v>
      </c>
      <c r="F11">
        <f t="shared" si="0"/>
        <v>50</v>
      </c>
      <c r="G11">
        <v>12</v>
      </c>
      <c r="H11">
        <v>12</v>
      </c>
      <c r="I11" s="4">
        <f aca="true" t="shared" si="4" ref="I11:I26">G11/H11*100</f>
        <v>100</v>
      </c>
      <c r="J11" s="4">
        <f aca="true" t="shared" si="5" ref="J11:J26">I11*0.5</f>
        <v>50</v>
      </c>
      <c r="K11" s="4">
        <f aca="true" t="shared" si="6" ref="K11:K26">F11+J11</f>
        <v>100</v>
      </c>
    </row>
    <row r="12" spans="1:11" ht="30">
      <c r="A12">
        <v>8</v>
      </c>
      <c r="B12" s="17" t="s">
        <v>167</v>
      </c>
      <c r="C12" s="18" t="s">
        <v>189</v>
      </c>
      <c r="D12">
        <v>7</v>
      </c>
      <c r="E12">
        <f t="shared" si="3"/>
        <v>100</v>
      </c>
      <c r="F12">
        <f t="shared" si="0"/>
        <v>50</v>
      </c>
      <c r="G12">
        <v>6</v>
      </c>
      <c r="H12">
        <v>6</v>
      </c>
      <c r="I12" s="4">
        <f t="shared" si="4"/>
        <v>100</v>
      </c>
      <c r="J12" s="4">
        <f t="shared" si="5"/>
        <v>50</v>
      </c>
      <c r="K12" s="4">
        <f t="shared" si="6"/>
        <v>100</v>
      </c>
    </row>
    <row r="13" spans="1:11" ht="30">
      <c r="A13">
        <v>9</v>
      </c>
      <c r="B13" s="17" t="s">
        <v>168</v>
      </c>
      <c r="C13" s="18" t="s">
        <v>190</v>
      </c>
      <c r="D13">
        <v>7</v>
      </c>
      <c r="E13">
        <f t="shared" si="3"/>
        <v>100</v>
      </c>
      <c r="F13">
        <f t="shared" si="0"/>
        <v>50</v>
      </c>
      <c r="G13">
        <v>20</v>
      </c>
      <c r="H13">
        <v>20</v>
      </c>
      <c r="I13" s="4">
        <f t="shared" si="4"/>
        <v>100</v>
      </c>
      <c r="J13" s="4">
        <f t="shared" si="5"/>
        <v>50</v>
      </c>
      <c r="K13" s="4">
        <f t="shared" si="6"/>
        <v>100</v>
      </c>
    </row>
    <row r="14" spans="1:11" ht="30">
      <c r="A14">
        <v>10</v>
      </c>
      <c r="B14" s="17" t="s">
        <v>169</v>
      </c>
      <c r="C14" s="18" t="s">
        <v>191</v>
      </c>
      <c r="D14">
        <v>7</v>
      </c>
      <c r="E14">
        <f t="shared" si="3"/>
        <v>100</v>
      </c>
      <c r="F14">
        <f t="shared" si="0"/>
        <v>50</v>
      </c>
      <c r="G14">
        <v>14</v>
      </c>
      <c r="H14">
        <v>14</v>
      </c>
      <c r="I14" s="4">
        <f t="shared" si="4"/>
        <v>100</v>
      </c>
      <c r="J14" s="4">
        <f t="shared" si="5"/>
        <v>50</v>
      </c>
      <c r="K14" s="4">
        <f t="shared" si="6"/>
        <v>100</v>
      </c>
    </row>
    <row r="15" spans="1:11" ht="30">
      <c r="A15">
        <v>11</v>
      </c>
      <c r="B15" s="17" t="s">
        <v>170</v>
      </c>
      <c r="C15" s="18" t="s">
        <v>192</v>
      </c>
      <c r="D15">
        <v>7</v>
      </c>
      <c r="E15">
        <f t="shared" si="3"/>
        <v>100</v>
      </c>
      <c r="F15">
        <f t="shared" si="0"/>
        <v>50</v>
      </c>
      <c r="G15">
        <v>7</v>
      </c>
      <c r="H15">
        <v>7</v>
      </c>
      <c r="I15" s="4">
        <f t="shared" si="4"/>
        <v>100</v>
      </c>
      <c r="J15" s="4">
        <f t="shared" si="5"/>
        <v>50</v>
      </c>
      <c r="K15" s="4">
        <f t="shared" si="6"/>
        <v>100</v>
      </c>
    </row>
    <row r="16" spans="1:11" ht="30">
      <c r="A16">
        <v>12</v>
      </c>
      <c r="B16" s="17" t="s">
        <v>171</v>
      </c>
      <c r="C16" s="18" t="s">
        <v>193</v>
      </c>
      <c r="D16">
        <v>7</v>
      </c>
      <c r="E16">
        <f t="shared" si="3"/>
        <v>100</v>
      </c>
      <c r="F16">
        <f t="shared" si="0"/>
        <v>50</v>
      </c>
      <c r="G16">
        <v>13</v>
      </c>
      <c r="H16">
        <v>13</v>
      </c>
      <c r="I16" s="4">
        <f t="shared" si="4"/>
        <v>100</v>
      </c>
      <c r="J16" s="4">
        <f t="shared" si="5"/>
        <v>50</v>
      </c>
      <c r="K16" s="4">
        <f t="shared" si="6"/>
        <v>100</v>
      </c>
    </row>
    <row r="17" spans="1:11" ht="30">
      <c r="A17">
        <v>13</v>
      </c>
      <c r="B17" s="17" t="s">
        <v>172</v>
      </c>
      <c r="C17" s="18" t="s">
        <v>194</v>
      </c>
      <c r="D17">
        <v>7</v>
      </c>
      <c r="E17">
        <f t="shared" si="3"/>
        <v>100</v>
      </c>
      <c r="F17">
        <f t="shared" si="0"/>
        <v>50</v>
      </c>
      <c r="G17">
        <v>9</v>
      </c>
      <c r="H17">
        <v>9</v>
      </c>
      <c r="I17" s="4">
        <f t="shared" si="4"/>
        <v>100</v>
      </c>
      <c r="J17" s="4">
        <f t="shared" si="5"/>
        <v>50</v>
      </c>
      <c r="K17" s="4">
        <f t="shared" si="6"/>
        <v>100</v>
      </c>
    </row>
    <row r="18" spans="1:11" ht="30">
      <c r="A18">
        <v>14</v>
      </c>
      <c r="B18" s="17" t="s">
        <v>173</v>
      </c>
      <c r="C18" s="18" t="s">
        <v>195</v>
      </c>
      <c r="D18">
        <v>7</v>
      </c>
      <c r="E18">
        <f t="shared" si="3"/>
        <v>100</v>
      </c>
      <c r="F18">
        <f t="shared" si="0"/>
        <v>50</v>
      </c>
      <c r="G18">
        <v>8</v>
      </c>
      <c r="H18">
        <v>8</v>
      </c>
      <c r="I18" s="4">
        <f t="shared" si="4"/>
        <v>100</v>
      </c>
      <c r="J18" s="4">
        <f t="shared" si="5"/>
        <v>50</v>
      </c>
      <c r="K18" s="4">
        <f t="shared" si="6"/>
        <v>100</v>
      </c>
    </row>
    <row r="19" spans="1:11" ht="30">
      <c r="A19">
        <v>15</v>
      </c>
      <c r="B19" s="17" t="s">
        <v>174</v>
      </c>
      <c r="C19" s="18" t="s">
        <v>196</v>
      </c>
      <c r="D19">
        <v>7</v>
      </c>
      <c r="E19">
        <f t="shared" si="3"/>
        <v>100</v>
      </c>
      <c r="F19">
        <f t="shared" si="0"/>
        <v>50</v>
      </c>
      <c r="G19">
        <v>8</v>
      </c>
      <c r="H19">
        <v>8</v>
      </c>
      <c r="I19" s="4">
        <f t="shared" si="4"/>
        <v>100</v>
      </c>
      <c r="J19" s="4">
        <f t="shared" si="5"/>
        <v>50</v>
      </c>
      <c r="K19" s="4">
        <f t="shared" si="6"/>
        <v>100</v>
      </c>
    </row>
    <row r="20" spans="1:11" ht="30">
      <c r="A20">
        <v>16</v>
      </c>
      <c r="B20" s="17" t="s">
        <v>175</v>
      </c>
      <c r="C20" s="18" t="s">
        <v>197</v>
      </c>
      <c r="D20">
        <v>7</v>
      </c>
      <c r="E20">
        <f t="shared" si="3"/>
        <v>100</v>
      </c>
      <c r="F20">
        <f t="shared" si="0"/>
        <v>50</v>
      </c>
      <c r="G20">
        <v>9</v>
      </c>
      <c r="H20">
        <v>9</v>
      </c>
      <c r="I20" s="4">
        <f t="shared" si="4"/>
        <v>100</v>
      </c>
      <c r="J20" s="4">
        <f t="shared" si="5"/>
        <v>50</v>
      </c>
      <c r="K20" s="4">
        <f t="shared" si="6"/>
        <v>100</v>
      </c>
    </row>
    <row r="21" spans="1:11" ht="30">
      <c r="A21">
        <v>17</v>
      </c>
      <c r="B21" s="17" t="s">
        <v>176</v>
      </c>
      <c r="C21" s="18" t="s">
        <v>198</v>
      </c>
      <c r="D21">
        <v>7</v>
      </c>
      <c r="E21">
        <f t="shared" si="3"/>
        <v>100</v>
      </c>
      <c r="F21">
        <f t="shared" si="0"/>
        <v>50</v>
      </c>
      <c r="G21">
        <v>6</v>
      </c>
      <c r="H21">
        <v>6</v>
      </c>
      <c r="I21" s="4">
        <f t="shared" si="4"/>
        <v>100</v>
      </c>
      <c r="J21" s="4">
        <f t="shared" si="5"/>
        <v>50</v>
      </c>
      <c r="K21" s="4">
        <f t="shared" si="6"/>
        <v>100</v>
      </c>
    </row>
    <row r="22" spans="1:11" ht="30">
      <c r="A22">
        <v>18</v>
      </c>
      <c r="B22" s="17" t="s">
        <v>177</v>
      </c>
      <c r="C22" s="18" t="s">
        <v>199</v>
      </c>
      <c r="D22">
        <v>7</v>
      </c>
      <c r="E22">
        <f t="shared" si="3"/>
        <v>100</v>
      </c>
      <c r="F22">
        <f t="shared" si="0"/>
        <v>50</v>
      </c>
      <c r="G22">
        <v>6</v>
      </c>
      <c r="H22">
        <v>6</v>
      </c>
      <c r="I22" s="4">
        <f t="shared" si="4"/>
        <v>100</v>
      </c>
      <c r="J22" s="4">
        <f t="shared" si="5"/>
        <v>50</v>
      </c>
      <c r="K22" s="4">
        <f t="shared" si="6"/>
        <v>100</v>
      </c>
    </row>
    <row r="23" spans="1:11" ht="30">
      <c r="A23">
        <v>19</v>
      </c>
      <c r="B23" s="17" t="s">
        <v>178</v>
      </c>
      <c r="C23" s="18" t="s">
        <v>200</v>
      </c>
      <c r="D23">
        <v>7</v>
      </c>
      <c r="E23">
        <f t="shared" si="3"/>
        <v>100</v>
      </c>
      <c r="F23">
        <f t="shared" si="0"/>
        <v>50</v>
      </c>
      <c r="G23">
        <v>7</v>
      </c>
      <c r="H23">
        <v>7</v>
      </c>
      <c r="I23" s="4">
        <f t="shared" si="4"/>
        <v>100</v>
      </c>
      <c r="J23" s="4">
        <f t="shared" si="5"/>
        <v>50</v>
      </c>
      <c r="K23" s="4">
        <f t="shared" si="6"/>
        <v>100</v>
      </c>
    </row>
    <row r="24" spans="1:11" ht="30">
      <c r="A24">
        <v>20</v>
      </c>
      <c r="B24" s="17" t="s">
        <v>179</v>
      </c>
      <c r="C24" s="18" t="s">
        <v>201</v>
      </c>
      <c r="D24">
        <v>7</v>
      </c>
      <c r="E24">
        <f t="shared" si="3"/>
        <v>100</v>
      </c>
      <c r="F24">
        <f t="shared" si="0"/>
        <v>50</v>
      </c>
      <c r="G24">
        <v>13</v>
      </c>
      <c r="H24">
        <v>13</v>
      </c>
      <c r="I24" s="4">
        <f t="shared" si="4"/>
        <v>100</v>
      </c>
      <c r="J24" s="4">
        <f t="shared" si="5"/>
        <v>50</v>
      </c>
      <c r="K24" s="4">
        <f t="shared" si="6"/>
        <v>100</v>
      </c>
    </row>
    <row r="25" spans="1:11" ht="30">
      <c r="A25">
        <v>21</v>
      </c>
      <c r="B25" s="17" t="s">
        <v>180</v>
      </c>
      <c r="C25" s="18" t="s">
        <v>202</v>
      </c>
      <c r="D25">
        <v>7</v>
      </c>
      <c r="E25">
        <f t="shared" si="3"/>
        <v>100</v>
      </c>
      <c r="F25">
        <f t="shared" si="0"/>
        <v>50</v>
      </c>
      <c r="G25">
        <v>15</v>
      </c>
      <c r="H25">
        <v>15</v>
      </c>
      <c r="I25" s="4">
        <f t="shared" si="4"/>
        <v>100</v>
      </c>
      <c r="J25" s="4">
        <f t="shared" si="5"/>
        <v>50</v>
      </c>
      <c r="K25" s="4">
        <f t="shared" si="6"/>
        <v>100</v>
      </c>
    </row>
    <row r="26" spans="1:11" ht="30">
      <c r="A26">
        <v>22</v>
      </c>
      <c r="B26" s="17" t="s">
        <v>181</v>
      </c>
      <c r="C26" s="18" t="s">
        <v>203</v>
      </c>
      <c r="D26">
        <v>7</v>
      </c>
      <c r="E26">
        <f t="shared" si="3"/>
        <v>100</v>
      </c>
      <c r="F26">
        <f t="shared" si="0"/>
        <v>50</v>
      </c>
      <c r="G26">
        <v>9</v>
      </c>
      <c r="H26">
        <v>9</v>
      </c>
      <c r="I26" s="4">
        <f t="shared" si="4"/>
        <v>100</v>
      </c>
      <c r="J26" s="4">
        <f t="shared" si="5"/>
        <v>50</v>
      </c>
      <c r="K26" s="4">
        <f t="shared" si="6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1">
      <pane xSplit="2" ySplit="2" topLeftCell="D2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N2" activeCellId="2" sqref="G2 J2:L2 N2"/>
    </sheetView>
  </sheetViews>
  <sheetFormatPr defaultColWidth="9.140625" defaultRowHeight="15"/>
  <cols>
    <col min="3" max="3" width="60.7109375" style="0" customWidth="1"/>
    <col min="16" max="16" width="4.8515625" style="0" customWidth="1"/>
  </cols>
  <sheetData>
    <row r="1" spans="4:10" ht="48.75" customHeight="1">
      <c r="D1" s="34" t="s">
        <v>47</v>
      </c>
      <c r="E1" s="34"/>
      <c r="F1" s="34"/>
      <c r="G1" s="34"/>
      <c r="H1" s="34"/>
      <c r="I1" s="10"/>
      <c r="J1" t="s">
        <v>48</v>
      </c>
    </row>
    <row r="2" spans="4:15" ht="179.25" customHeight="1">
      <c r="D2" s="9" t="s">
        <v>53</v>
      </c>
      <c r="E2" s="9" t="s">
        <v>52</v>
      </c>
      <c r="F2" s="9" t="s">
        <v>51</v>
      </c>
      <c r="G2" s="9" t="s">
        <v>50</v>
      </c>
      <c r="H2" s="9" t="s">
        <v>49</v>
      </c>
      <c r="I2" s="9"/>
      <c r="J2" s="9" t="s">
        <v>54</v>
      </c>
      <c r="K2" s="9" t="s">
        <v>55</v>
      </c>
      <c r="L2" s="9" t="s">
        <v>56</v>
      </c>
      <c r="M2" s="9" t="s">
        <v>57</v>
      </c>
      <c r="N2" s="9" t="s">
        <v>58</v>
      </c>
      <c r="O2" s="9" t="s">
        <v>59</v>
      </c>
    </row>
    <row r="3" spans="1:16" ht="26.25">
      <c r="A3">
        <v>1</v>
      </c>
      <c r="B3" s="17" t="s">
        <v>163</v>
      </c>
      <c r="C3" s="2" t="s">
        <v>184</v>
      </c>
      <c r="D3">
        <v>1</v>
      </c>
      <c r="E3">
        <v>0</v>
      </c>
      <c r="F3">
        <v>1</v>
      </c>
      <c r="G3">
        <v>1</v>
      </c>
      <c r="H3">
        <v>1</v>
      </c>
      <c r="I3">
        <f>SUM(D3:H3)</f>
        <v>4</v>
      </c>
      <c r="J3">
        <v>1</v>
      </c>
      <c r="K3">
        <v>1</v>
      </c>
      <c r="L3">
        <v>0</v>
      </c>
      <c r="M3">
        <v>1</v>
      </c>
      <c r="N3">
        <v>0</v>
      </c>
      <c r="O3">
        <v>1</v>
      </c>
      <c r="P3">
        <f>SUM(J3:O3)</f>
        <v>4</v>
      </c>
    </row>
    <row r="4" spans="1:16" ht="26.25">
      <c r="A4">
        <v>2</v>
      </c>
      <c r="B4" s="17" t="s">
        <v>164</v>
      </c>
      <c r="C4" s="2" t="s">
        <v>185</v>
      </c>
      <c r="D4">
        <v>1</v>
      </c>
      <c r="E4">
        <v>0</v>
      </c>
      <c r="F4">
        <v>1</v>
      </c>
      <c r="G4">
        <v>0</v>
      </c>
      <c r="H4">
        <v>1</v>
      </c>
      <c r="I4">
        <f aca="true" t="shared" si="0" ref="I4:I24">SUM(D4:H4)</f>
        <v>3</v>
      </c>
      <c r="J4">
        <v>1</v>
      </c>
      <c r="K4">
        <v>1</v>
      </c>
      <c r="L4">
        <v>0</v>
      </c>
      <c r="M4">
        <v>1</v>
      </c>
      <c r="N4">
        <v>0</v>
      </c>
      <c r="O4">
        <v>1</v>
      </c>
      <c r="P4">
        <f aca="true" t="shared" si="1" ref="P4:P24">SUM(J4:O4)</f>
        <v>4</v>
      </c>
    </row>
    <row r="5" spans="1:16" ht="26.25">
      <c r="A5">
        <v>3</v>
      </c>
      <c r="B5" s="17" t="s">
        <v>165</v>
      </c>
      <c r="C5" s="2" t="s">
        <v>182</v>
      </c>
      <c r="D5">
        <v>0</v>
      </c>
      <c r="E5">
        <v>1</v>
      </c>
      <c r="F5">
        <v>0</v>
      </c>
      <c r="G5">
        <v>0</v>
      </c>
      <c r="H5">
        <v>0</v>
      </c>
      <c r="I5">
        <f t="shared" si="0"/>
        <v>1</v>
      </c>
      <c r="J5">
        <v>0</v>
      </c>
      <c r="K5">
        <v>1</v>
      </c>
      <c r="L5">
        <v>0</v>
      </c>
      <c r="M5">
        <v>1</v>
      </c>
      <c r="N5">
        <v>1</v>
      </c>
      <c r="O5">
        <v>1</v>
      </c>
      <c r="P5">
        <f t="shared" si="1"/>
        <v>4</v>
      </c>
    </row>
    <row r="6" spans="1:16" ht="26.25">
      <c r="A6">
        <v>4</v>
      </c>
      <c r="B6" s="17" t="s">
        <v>165</v>
      </c>
      <c r="C6" s="2" t="s">
        <v>183</v>
      </c>
      <c r="D6">
        <v>0</v>
      </c>
      <c r="E6">
        <v>0</v>
      </c>
      <c r="F6">
        <v>1</v>
      </c>
      <c r="G6">
        <v>0</v>
      </c>
      <c r="H6">
        <v>1</v>
      </c>
      <c r="I6">
        <f t="shared" si="0"/>
        <v>2</v>
      </c>
      <c r="J6">
        <v>1</v>
      </c>
      <c r="K6">
        <v>1</v>
      </c>
      <c r="L6">
        <v>0</v>
      </c>
      <c r="M6">
        <v>1</v>
      </c>
      <c r="N6">
        <v>0</v>
      </c>
      <c r="O6">
        <v>1</v>
      </c>
      <c r="P6">
        <f t="shared" si="1"/>
        <v>4</v>
      </c>
    </row>
    <row r="7" spans="1:16" ht="26.25">
      <c r="A7">
        <v>5</v>
      </c>
      <c r="B7" s="17" t="s">
        <v>165</v>
      </c>
      <c r="C7" s="2" t="s">
        <v>186</v>
      </c>
      <c r="D7">
        <v>1</v>
      </c>
      <c r="E7">
        <v>1</v>
      </c>
      <c r="F7">
        <v>1</v>
      </c>
      <c r="G7">
        <v>1</v>
      </c>
      <c r="H7">
        <v>1</v>
      </c>
      <c r="I7">
        <f t="shared" si="0"/>
        <v>5</v>
      </c>
      <c r="J7">
        <v>1</v>
      </c>
      <c r="K7">
        <v>1</v>
      </c>
      <c r="L7">
        <v>1</v>
      </c>
      <c r="M7">
        <v>1</v>
      </c>
      <c r="N7">
        <v>0</v>
      </c>
      <c r="O7">
        <v>1</v>
      </c>
      <c r="P7">
        <f t="shared" si="1"/>
        <v>5</v>
      </c>
    </row>
    <row r="8" spans="1:16" ht="26.25">
      <c r="A8">
        <v>6</v>
      </c>
      <c r="B8" s="17" t="s">
        <v>165</v>
      </c>
      <c r="C8" s="2" t="s">
        <v>187</v>
      </c>
      <c r="D8">
        <v>0</v>
      </c>
      <c r="E8">
        <v>1</v>
      </c>
      <c r="F8">
        <v>1</v>
      </c>
      <c r="G8">
        <v>1</v>
      </c>
      <c r="H8">
        <v>0</v>
      </c>
      <c r="I8">
        <f t="shared" si="0"/>
        <v>3</v>
      </c>
      <c r="J8">
        <v>1</v>
      </c>
      <c r="K8">
        <v>0</v>
      </c>
      <c r="L8">
        <v>0</v>
      </c>
      <c r="M8">
        <v>1</v>
      </c>
      <c r="N8">
        <v>1</v>
      </c>
      <c r="O8">
        <v>1</v>
      </c>
      <c r="P8">
        <f t="shared" si="1"/>
        <v>4</v>
      </c>
    </row>
    <row r="9" spans="1:16" ht="30">
      <c r="A9">
        <v>7</v>
      </c>
      <c r="B9" s="17" t="s">
        <v>166</v>
      </c>
      <c r="C9" s="18" t="s">
        <v>188</v>
      </c>
      <c r="D9">
        <v>1</v>
      </c>
      <c r="E9">
        <v>1</v>
      </c>
      <c r="F9">
        <v>1</v>
      </c>
      <c r="G9">
        <v>0</v>
      </c>
      <c r="H9">
        <v>1</v>
      </c>
      <c r="I9">
        <f t="shared" si="0"/>
        <v>4</v>
      </c>
      <c r="J9">
        <v>1</v>
      </c>
      <c r="K9">
        <v>1</v>
      </c>
      <c r="L9">
        <v>0</v>
      </c>
      <c r="M9">
        <v>1</v>
      </c>
      <c r="N9">
        <v>1</v>
      </c>
      <c r="O9">
        <v>1</v>
      </c>
      <c r="P9">
        <f t="shared" si="1"/>
        <v>5</v>
      </c>
    </row>
    <row r="10" spans="1:16" ht="30">
      <c r="A10">
        <v>8</v>
      </c>
      <c r="B10" s="17" t="s">
        <v>167</v>
      </c>
      <c r="C10" s="18" t="s">
        <v>189</v>
      </c>
      <c r="D10">
        <v>0</v>
      </c>
      <c r="E10">
        <v>1</v>
      </c>
      <c r="F10">
        <v>1</v>
      </c>
      <c r="G10">
        <v>0</v>
      </c>
      <c r="H10">
        <v>1</v>
      </c>
      <c r="I10">
        <f t="shared" si="0"/>
        <v>3</v>
      </c>
      <c r="J10">
        <v>1</v>
      </c>
      <c r="K10">
        <v>1</v>
      </c>
      <c r="L10">
        <v>0</v>
      </c>
      <c r="M10">
        <v>1</v>
      </c>
      <c r="N10">
        <v>0</v>
      </c>
      <c r="O10">
        <v>1</v>
      </c>
      <c r="P10">
        <f t="shared" si="1"/>
        <v>4</v>
      </c>
    </row>
    <row r="11" spans="1:16" ht="30">
      <c r="A11">
        <v>9</v>
      </c>
      <c r="B11" s="17" t="s">
        <v>168</v>
      </c>
      <c r="C11" s="18" t="s">
        <v>190</v>
      </c>
      <c r="D11">
        <v>1</v>
      </c>
      <c r="E11">
        <v>1</v>
      </c>
      <c r="F11">
        <v>1</v>
      </c>
      <c r="G11">
        <v>1</v>
      </c>
      <c r="H11">
        <v>1</v>
      </c>
      <c r="I11">
        <f t="shared" si="0"/>
        <v>5</v>
      </c>
      <c r="J11">
        <v>1</v>
      </c>
      <c r="K11">
        <v>0</v>
      </c>
      <c r="L11">
        <v>0</v>
      </c>
      <c r="M11">
        <v>1</v>
      </c>
      <c r="N11">
        <v>1</v>
      </c>
      <c r="O11">
        <v>1</v>
      </c>
      <c r="P11">
        <f t="shared" si="1"/>
        <v>4</v>
      </c>
    </row>
    <row r="12" spans="1:16" ht="30">
      <c r="A12">
        <v>10</v>
      </c>
      <c r="B12" s="17" t="s">
        <v>169</v>
      </c>
      <c r="C12" s="18" t="s">
        <v>191</v>
      </c>
      <c r="D12">
        <v>1</v>
      </c>
      <c r="E12">
        <v>0</v>
      </c>
      <c r="F12">
        <v>1</v>
      </c>
      <c r="G12">
        <v>0</v>
      </c>
      <c r="H12">
        <v>1</v>
      </c>
      <c r="I12">
        <f t="shared" si="0"/>
        <v>3</v>
      </c>
      <c r="J12">
        <v>0</v>
      </c>
      <c r="K12">
        <v>0</v>
      </c>
      <c r="L12">
        <v>0</v>
      </c>
      <c r="M12">
        <v>1</v>
      </c>
      <c r="N12">
        <v>1</v>
      </c>
      <c r="O12">
        <v>1</v>
      </c>
      <c r="P12">
        <f t="shared" si="1"/>
        <v>3</v>
      </c>
    </row>
    <row r="13" spans="1:16" ht="30">
      <c r="A13">
        <v>11</v>
      </c>
      <c r="B13" s="17" t="s">
        <v>170</v>
      </c>
      <c r="C13" s="18" t="s">
        <v>192</v>
      </c>
      <c r="D13">
        <v>0</v>
      </c>
      <c r="E13">
        <v>1</v>
      </c>
      <c r="F13">
        <v>0</v>
      </c>
      <c r="G13">
        <v>1</v>
      </c>
      <c r="H13">
        <v>0</v>
      </c>
      <c r="I13">
        <f t="shared" si="0"/>
        <v>2</v>
      </c>
      <c r="J13">
        <v>1</v>
      </c>
      <c r="K13">
        <v>1</v>
      </c>
      <c r="L13">
        <v>0</v>
      </c>
      <c r="M13">
        <v>1</v>
      </c>
      <c r="N13">
        <v>0</v>
      </c>
      <c r="O13">
        <v>1</v>
      </c>
      <c r="P13">
        <f t="shared" si="1"/>
        <v>4</v>
      </c>
    </row>
    <row r="14" spans="1:16" ht="30">
      <c r="A14">
        <v>12</v>
      </c>
      <c r="B14" s="17" t="s">
        <v>171</v>
      </c>
      <c r="C14" s="18" t="s">
        <v>193</v>
      </c>
      <c r="D14">
        <v>0</v>
      </c>
      <c r="E14">
        <v>1</v>
      </c>
      <c r="F14">
        <v>0</v>
      </c>
      <c r="G14">
        <v>0</v>
      </c>
      <c r="H14">
        <v>1</v>
      </c>
      <c r="I14">
        <f t="shared" si="0"/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f t="shared" si="1"/>
        <v>1</v>
      </c>
    </row>
    <row r="15" spans="1:16" ht="30">
      <c r="A15">
        <v>13</v>
      </c>
      <c r="B15" s="17" t="s">
        <v>172</v>
      </c>
      <c r="C15" s="18" t="s">
        <v>194</v>
      </c>
      <c r="D15">
        <v>0</v>
      </c>
      <c r="E15">
        <v>1</v>
      </c>
      <c r="F15">
        <v>0</v>
      </c>
      <c r="G15">
        <v>0</v>
      </c>
      <c r="H15">
        <v>1</v>
      </c>
      <c r="I15">
        <f t="shared" si="0"/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f t="shared" si="1"/>
        <v>1</v>
      </c>
    </row>
    <row r="16" spans="1:16" ht="30">
      <c r="A16">
        <v>14</v>
      </c>
      <c r="B16" s="17" t="s">
        <v>173</v>
      </c>
      <c r="C16" s="18" t="s">
        <v>195</v>
      </c>
      <c r="D16">
        <v>1</v>
      </c>
      <c r="E16">
        <v>1</v>
      </c>
      <c r="F16">
        <v>1</v>
      </c>
      <c r="G16">
        <v>0</v>
      </c>
      <c r="H16">
        <v>1</v>
      </c>
      <c r="I16">
        <f t="shared" si="0"/>
        <v>4</v>
      </c>
      <c r="J16">
        <v>0</v>
      </c>
      <c r="K16">
        <v>1</v>
      </c>
      <c r="L16">
        <v>0</v>
      </c>
      <c r="M16">
        <v>1</v>
      </c>
      <c r="N16">
        <v>1</v>
      </c>
      <c r="O16">
        <v>1</v>
      </c>
      <c r="P16">
        <f t="shared" si="1"/>
        <v>4</v>
      </c>
    </row>
    <row r="17" spans="1:16" ht="30">
      <c r="A17">
        <v>15</v>
      </c>
      <c r="B17" s="17" t="s">
        <v>174</v>
      </c>
      <c r="C17" s="18" t="s">
        <v>196</v>
      </c>
      <c r="D17">
        <v>0</v>
      </c>
      <c r="E17">
        <v>0</v>
      </c>
      <c r="F17">
        <v>0</v>
      </c>
      <c r="G17">
        <v>0</v>
      </c>
      <c r="H17">
        <v>1</v>
      </c>
      <c r="I17">
        <f t="shared" si="0"/>
        <v>1</v>
      </c>
      <c r="J17">
        <v>0</v>
      </c>
      <c r="K17">
        <v>0</v>
      </c>
      <c r="L17">
        <v>0</v>
      </c>
      <c r="M17">
        <v>1</v>
      </c>
      <c r="N17">
        <v>1</v>
      </c>
      <c r="O17">
        <v>1</v>
      </c>
      <c r="P17">
        <f t="shared" si="1"/>
        <v>3</v>
      </c>
    </row>
    <row r="18" spans="1:16" ht="30">
      <c r="A18">
        <v>16</v>
      </c>
      <c r="B18" s="17" t="s">
        <v>175</v>
      </c>
      <c r="C18" s="18" t="s">
        <v>197</v>
      </c>
      <c r="D18">
        <v>1</v>
      </c>
      <c r="E18">
        <v>1</v>
      </c>
      <c r="F18">
        <v>1</v>
      </c>
      <c r="G18">
        <v>1</v>
      </c>
      <c r="H18">
        <v>1</v>
      </c>
      <c r="I18">
        <f t="shared" si="0"/>
        <v>5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f t="shared" si="1"/>
        <v>6</v>
      </c>
    </row>
    <row r="19" spans="1:16" ht="30">
      <c r="A19">
        <v>17</v>
      </c>
      <c r="B19" s="17" t="s">
        <v>176</v>
      </c>
      <c r="C19" s="18" t="s">
        <v>198</v>
      </c>
      <c r="D19">
        <v>0</v>
      </c>
      <c r="E19">
        <v>0</v>
      </c>
      <c r="F19">
        <v>0</v>
      </c>
      <c r="G19">
        <v>0</v>
      </c>
      <c r="H19">
        <v>1</v>
      </c>
      <c r="I19">
        <f t="shared" si="0"/>
        <v>1</v>
      </c>
      <c r="J19">
        <v>0</v>
      </c>
      <c r="K19">
        <v>0</v>
      </c>
      <c r="L19">
        <v>0</v>
      </c>
      <c r="M19">
        <v>0</v>
      </c>
      <c r="N19">
        <v>1</v>
      </c>
      <c r="O19">
        <v>1</v>
      </c>
      <c r="P19">
        <f t="shared" si="1"/>
        <v>2</v>
      </c>
    </row>
    <row r="20" spans="1:16" ht="30">
      <c r="A20">
        <v>18</v>
      </c>
      <c r="B20" s="17" t="s">
        <v>177</v>
      </c>
      <c r="C20" s="18" t="s">
        <v>199</v>
      </c>
      <c r="D20">
        <v>0</v>
      </c>
      <c r="E20">
        <v>1</v>
      </c>
      <c r="F20">
        <v>0</v>
      </c>
      <c r="G20">
        <v>0</v>
      </c>
      <c r="H20">
        <v>0</v>
      </c>
      <c r="I20">
        <f t="shared" si="0"/>
        <v>1</v>
      </c>
      <c r="J20">
        <v>0</v>
      </c>
      <c r="K20">
        <v>1</v>
      </c>
      <c r="L20">
        <v>0</v>
      </c>
      <c r="M20">
        <v>1</v>
      </c>
      <c r="N20">
        <v>0</v>
      </c>
      <c r="O20">
        <v>1</v>
      </c>
      <c r="P20">
        <f t="shared" si="1"/>
        <v>3</v>
      </c>
    </row>
    <row r="21" spans="1:16" ht="30">
      <c r="A21">
        <v>19</v>
      </c>
      <c r="B21" s="17" t="s">
        <v>178</v>
      </c>
      <c r="C21" s="18" t="s">
        <v>200</v>
      </c>
      <c r="D21">
        <v>0</v>
      </c>
      <c r="E21">
        <v>1</v>
      </c>
      <c r="F21">
        <v>0</v>
      </c>
      <c r="G21">
        <v>0</v>
      </c>
      <c r="H21">
        <v>0</v>
      </c>
      <c r="I21">
        <f t="shared" si="0"/>
        <v>1</v>
      </c>
      <c r="J21">
        <v>0</v>
      </c>
      <c r="K21">
        <v>0</v>
      </c>
      <c r="L21">
        <v>0</v>
      </c>
      <c r="M21">
        <v>1</v>
      </c>
      <c r="N21">
        <v>1</v>
      </c>
      <c r="O21">
        <v>1</v>
      </c>
      <c r="P21">
        <f t="shared" si="1"/>
        <v>3</v>
      </c>
    </row>
    <row r="22" spans="1:16" ht="30">
      <c r="A22">
        <v>20</v>
      </c>
      <c r="B22" s="17" t="s">
        <v>179</v>
      </c>
      <c r="C22" s="18" t="s">
        <v>201</v>
      </c>
      <c r="D22">
        <v>1</v>
      </c>
      <c r="E22">
        <v>0</v>
      </c>
      <c r="F22">
        <v>0</v>
      </c>
      <c r="G22">
        <v>0</v>
      </c>
      <c r="H22">
        <v>0</v>
      </c>
      <c r="I22">
        <f t="shared" si="0"/>
        <v>1</v>
      </c>
      <c r="J22">
        <v>0</v>
      </c>
      <c r="K22">
        <v>0</v>
      </c>
      <c r="L22">
        <v>0</v>
      </c>
      <c r="M22">
        <v>1</v>
      </c>
      <c r="N22">
        <v>1</v>
      </c>
      <c r="O22">
        <v>1</v>
      </c>
      <c r="P22">
        <f t="shared" si="1"/>
        <v>3</v>
      </c>
    </row>
    <row r="23" spans="1:16" ht="30">
      <c r="A23">
        <v>21</v>
      </c>
      <c r="B23" s="17" t="s">
        <v>180</v>
      </c>
      <c r="C23" s="18" t="s">
        <v>202</v>
      </c>
      <c r="D23">
        <v>1</v>
      </c>
      <c r="E23">
        <v>1</v>
      </c>
      <c r="F23">
        <v>1</v>
      </c>
      <c r="G23">
        <v>0</v>
      </c>
      <c r="H23">
        <v>1</v>
      </c>
      <c r="I23">
        <f t="shared" si="0"/>
        <v>4</v>
      </c>
      <c r="J23">
        <v>1</v>
      </c>
      <c r="K23">
        <v>1</v>
      </c>
      <c r="L23">
        <v>0</v>
      </c>
      <c r="M23">
        <v>1</v>
      </c>
      <c r="N23">
        <v>1</v>
      </c>
      <c r="O23">
        <v>1</v>
      </c>
      <c r="P23">
        <f t="shared" si="1"/>
        <v>5</v>
      </c>
    </row>
    <row r="24" spans="1:16" ht="30">
      <c r="A24">
        <v>22</v>
      </c>
      <c r="B24" s="17" t="s">
        <v>181</v>
      </c>
      <c r="C24" s="18" t="s">
        <v>203</v>
      </c>
      <c r="D24">
        <v>1</v>
      </c>
      <c r="E24">
        <v>1</v>
      </c>
      <c r="F24">
        <v>1</v>
      </c>
      <c r="G24">
        <v>0</v>
      </c>
      <c r="H24">
        <v>1</v>
      </c>
      <c r="I24">
        <f t="shared" si="0"/>
        <v>4</v>
      </c>
      <c r="J24">
        <v>0</v>
      </c>
      <c r="K24">
        <v>0</v>
      </c>
      <c r="L24">
        <v>0</v>
      </c>
      <c r="M24">
        <v>1</v>
      </c>
      <c r="N24">
        <v>0</v>
      </c>
      <c r="O24">
        <v>1</v>
      </c>
      <c r="P24">
        <f t="shared" si="1"/>
        <v>2</v>
      </c>
    </row>
  </sheetData>
  <sheetProtection/>
  <mergeCells count="1">
    <mergeCell ref="D1:H1"/>
  </mergeCells>
  <conditionalFormatting sqref="I1:I65536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C1">
      <pane xSplit="1" ySplit="3" topLeftCell="D17" activePane="bottomRight" state="frozen"/>
      <selection pane="topLeft" activeCell="C1" sqref="C1"/>
      <selection pane="topRight" activeCell="D1" sqref="D1"/>
      <selection pane="bottomLeft" activeCell="C4" sqref="C4"/>
      <selection pane="bottomRight" activeCell="G17" sqref="G17"/>
    </sheetView>
  </sheetViews>
  <sheetFormatPr defaultColWidth="9.140625" defaultRowHeight="15"/>
  <cols>
    <col min="2" max="2" width="5.00390625" style="0" customWidth="1"/>
    <col min="3" max="3" width="54.7109375" style="0" customWidth="1"/>
  </cols>
  <sheetData>
    <row r="1" spans="4:12" ht="15">
      <c r="D1" s="33" t="s">
        <v>60</v>
      </c>
      <c r="E1" s="33"/>
      <c r="F1" s="33"/>
      <c r="G1" s="33" t="s">
        <v>61</v>
      </c>
      <c r="H1" s="33"/>
      <c r="I1" s="33"/>
      <c r="J1" s="33" t="s">
        <v>62</v>
      </c>
      <c r="K1" s="33"/>
      <c r="L1" s="33"/>
    </row>
    <row r="2" spans="2:14" ht="134.25" customHeight="1">
      <c r="B2" t="s">
        <v>7</v>
      </c>
      <c r="C2" t="s">
        <v>8</v>
      </c>
      <c r="D2" s="9" t="s">
        <v>63</v>
      </c>
      <c r="E2" s="8" t="s">
        <v>64</v>
      </c>
      <c r="F2" s="8" t="s">
        <v>65</v>
      </c>
      <c r="G2" s="9" t="s">
        <v>66</v>
      </c>
      <c r="H2" s="8" t="s">
        <v>67</v>
      </c>
      <c r="I2" s="8" t="s">
        <v>68</v>
      </c>
      <c r="J2" s="9" t="s">
        <v>69</v>
      </c>
      <c r="K2" s="9" t="s">
        <v>70</v>
      </c>
      <c r="L2" s="9" t="s">
        <v>71</v>
      </c>
      <c r="M2" s="9" t="s">
        <v>72</v>
      </c>
      <c r="N2" s="9" t="s">
        <v>28</v>
      </c>
    </row>
    <row r="3" spans="5:14" ht="15">
      <c r="E3">
        <v>100</v>
      </c>
      <c r="F3">
        <f>E3*0.3</f>
        <v>30</v>
      </c>
      <c r="H3">
        <v>100</v>
      </c>
      <c r="I3">
        <f>H3*0.4</f>
        <v>40</v>
      </c>
      <c r="L3">
        <v>100</v>
      </c>
      <c r="M3">
        <f>L3*0.3</f>
        <v>30</v>
      </c>
      <c r="N3">
        <f>F3+I3+M3</f>
        <v>100</v>
      </c>
    </row>
    <row r="4" spans="1:14" ht="26.25">
      <c r="A4">
        <v>1</v>
      </c>
      <c r="B4" s="17" t="s">
        <v>163</v>
      </c>
      <c r="C4" s="2" t="s">
        <v>184</v>
      </c>
      <c r="D4">
        <v>4</v>
      </c>
      <c r="E4" s="4">
        <f>IF(D4&lt;=4,D4*20,100)</f>
        <v>80</v>
      </c>
      <c r="F4" s="4">
        <f aca="true" t="shared" si="0" ref="F4:F25">E4*0.3</f>
        <v>24</v>
      </c>
      <c r="G4">
        <v>4</v>
      </c>
      <c r="H4" s="4">
        <f>IF(G4&lt;=4,G4*20,100)</f>
        <v>80</v>
      </c>
      <c r="I4" s="4">
        <f aca="true" t="shared" si="1" ref="I4:I25">H4*0.4</f>
        <v>32</v>
      </c>
      <c r="J4" s="2">
        <v>1</v>
      </c>
      <c r="K4">
        <v>1</v>
      </c>
      <c r="L4" s="4">
        <f>J4/K4*100</f>
        <v>100</v>
      </c>
      <c r="M4" s="4">
        <f aca="true" t="shared" si="2" ref="M4:M9">L4*0.3</f>
        <v>30</v>
      </c>
      <c r="N4" s="4">
        <f aca="true" t="shared" si="3" ref="N4:N9">F4+I4+M4</f>
        <v>86</v>
      </c>
    </row>
    <row r="5" spans="1:14" ht="26.25">
      <c r="A5">
        <v>2</v>
      </c>
      <c r="B5" s="17" t="s">
        <v>164</v>
      </c>
      <c r="C5" s="2" t="s">
        <v>185</v>
      </c>
      <c r="D5">
        <v>3</v>
      </c>
      <c r="E5" s="4">
        <f aca="true" t="shared" si="4" ref="E5:E25">IF(D5&lt;=4,D5*20,100)</f>
        <v>60</v>
      </c>
      <c r="F5" s="4">
        <f t="shared" si="0"/>
        <v>18</v>
      </c>
      <c r="G5">
        <v>4</v>
      </c>
      <c r="H5" s="4">
        <f aca="true" t="shared" si="5" ref="H5:H25">IF(G5&lt;=4,G5*20,100)</f>
        <v>80</v>
      </c>
      <c r="I5" s="4">
        <f t="shared" si="1"/>
        <v>32</v>
      </c>
      <c r="J5" s="2">
        <v>4</v>
      </c>
      <c r="K5">
        <v>4</v>
      </c>
      <c r="L5" s="4">
        <f>J5/K5*100</f>
        <v>100</v>
      </c>
      <c r="M5" s="4">
        <f t="shared" si="2"/>
        <v>30</v>
      </c>
      <c r="N5" s="4">
        <f t="shared" si="3"/>
        <v>80</v>
      </c>
    </row>
    <row r="6" spans="1:14" ht="26.25">
      <c r="A6">
        <v>3</v>
      </c>
      <c r="B6" s="17" t="s">
        <v>165</v>
      </c>
      <c r="C6" s="2" t="s">
        <v>182</v>
      </c>
      <c r="D6">
        <v>1</v>
      </c>
      <c r="E6" s="4">
        <f t="shared" si="4"/>
        <v>20</v>
      </c>
      <c r="F6" s="4">
        <f t="shared" si="0"/>
        <v>6</v>
      </c>
      <c r="G6">
        <v>4</v>
      </c>
      <c r="H6" s="4">
        <f t="shared" si="5"/>
        <v>80</v>
      </c>
      <c r="I6" s="4">
        <f t="shared" si="1"/>
        <v>32</v>
      </c>
      <c r="J6" s="2">
        <v>3</v>
      </c>
      <c r="K6">
        <v>3</v>
      </c>
      <c r="L6" s="4">
        <f>J6/K6*100</f>
        <v>100</v>
      </c>
      <c r="M6" s="4">
        <f t="shared" si="2"/>
        <v>30</v>
      </c>
      <c r="N6" s="4">
        <f t="shared" si="3"/>
        <v>68</v>
      </c>
    </row>
    <row r="7" spans="1:14" ht="26.25">
      <c r="A7">
        <v>4</v>
      </c>
      <c r="B7" s="17" t="s">
        <v>165</v>
      </c>
      <c r="C7" s="2" t="s">
        <v>183</v>
      </c>
      <c r="D7">
        <v>2</v>
      </c>
      <c r="E7" s="4">
        <f t="shared" si="4"/>
        <v>40</v>
      </c>
      <c r="F7" s="4">
        <f t="shared" si="0"/>
        <v>12</v>
      </c>
      <c r="G7">
        <v>4</v>
      </c>
      <c r="H7" s="4">
        <f t="shared" si="5"/>
        <v>80</v>
      </c>
      <c r="I7" s="4">
        <f t="shared" si="1"/>
        <v>32</v>
      </c>
      <c r="J7" s="2">
        <v>0</v>
      </c>
      <c r="K7">
        <v>0</v>
      </c>
      <c r="L7" s="4">
        <v>0</v>
      </c>
      <c r="M7" s="4">
        <f t="shared" si="2"/>
        <v>0</v>
      </c>
      <c r="N7" s="4">
        <f t="shared" si="3"/>
        <v>44</v>
      </c>
    </row>
    <row r="8" spans="1:14" ht="26.25">
      <c r="A8">
        <v>5</v>
      </c>
      <c r="B8" s="17" t="s">
        <v>165</v>
      </c>
      <c r="C8" s="2" t="s">
        <v>186</v>
      </c>
      <c r="D8">
        <v>5</v>
      </c>
      <c r="E8" s="4">
        <f t="shared" si="4"/>
        <v>100</v>
      </c>
      <c r="F8" s="4">
        <f t="shared" si="0"/>
        <v>30</v>
      </c>
      <c r="G8">
        <v>5</v>
      </c>
      <c r="H8" s="4">
        <f t="shared" si="5"/>
        <v>100</v>
      </c>
      <c r="I8" s="4">
        <f t="shared" si="1"/>
        <v>40</v>
      </c>
      <c r="J8" s="2">
        <v>0</v>
      </c>
      <c r="K8">
        <v>0</v>
      </c>
      <c r="L8" s="4">
        <v>0</v>
      </c>
      <c r="M8" s="4">
        <f t="shared" si="2"/>
        <v>0</v>
      </c>
      <c r="N8" s="4">
        <f t="shared" si="3"/>
        <v>70</v>
      </c>
    </row>
    <row r="9" spans="1:14" ht="26.25">
      <c r="A9">
        <v>6</v>
      </c>
      <c r="B9" s="17" t="s">
        <v>165</v>
      </c>
      <c r="C9" s="2" t="s">
        <v>187</v>
      </c>
      <c r="D9">
        <v>3</v>
      </c>
      <c r="E9" s="4">
        <f t="shared" si="4"/>
        <v>60</v>
      </c>
      <c r="F9" s="4">
        <f t="shared" si="0"/>
        <v>18</v>
      </c>
      <c r="G9">
        <v>4</v>
      </c>
      <c r="H9" s="4">
        <f t="shared" si="5"/>
        <v>80</v>
      </c>
      <c r="I9" s="4">
        <f t="shared" si="1"/>
        <v>32</v>
      </c>
      <c r="J9" s="2">
        <v>2</v>
      </c>
      <c r="K9">
        <v>2</v>
      </c>
      <c r="L9" s="4">
        <f>J9/K9*100</f>
        <v>100</v>
      </c>
      <c r="M9" s="4">
        <f t="shared" si="2"/>
        <v>30</v>
      </c>
      <c r="N9" s="4">
        <f t="shared" si="3"/>
        <v>80</v>
      </c>
    </row>
    <row r="10" spans="1:14" ht="30">
      <c r="A10">
        <v>7</v>
      </c>
      <c r="B10" s="17" t="s">
        <v>166</v>
      </c>
      <c r="C10" s="18" t="s">
        <v>188</v>
      </c>
      <c r="D10">
        <v>4</v>
      </c>
      <c r="E10" s="4">
        <f t="shared" si="4"/>
        <v>80</v>
      </c>
      <c r="F10" s="4">
        <f t="shared" si="0"/>
        <v>24</v>
      </c>
      <c r="G10">
        <v>5</v>
      </c>
      <c r="H10" s="4">
        <f t="shared" si="5"/>
        <v>100</v>
      </c>
      <c r="I10" s="4">
        <f t="shared" si="1"/>
        <v>40</v>
      </c>
      <c r="J10" s="2">
        <v>1</v>
      </c>
      <c r="K10">
        <v>1</v>
      </c>
      <c r="L10" s="4">
        <f aca="true" t="shared" si="6" ref="L10:L25">J10/K10*100</f>
        <v>100</v>
      </c>
      <c r="M10" s="4">
        <f aca="true" t="shared" si="7" ref="M10:M25">L10*0.3</f>
        <v>30</v>
      </c>
      <c r="N10" s="4">
        <f aca="true" t="shared" si="8" ref="N10:N25">F10+I10+M10</f>
        <v>94</v>
      </c>
    </row>
    <row r="11" spans="1:14" ht="30">
      <c r="A11">
        <v>8</v>
      </c>
      <c r="B11" s="17" t="s">
        <v>167</v>
      </c>
      <c r="C11" s="18" t="s">
        <v>189</v>
      </c>
      <c r="D11">
        <v>3</v>
      </c>
      <c r="E11" s="4">
        <f t="shared" si="4"/>
        <v>60</v>
      </c>
      <c r="F11" s="4">
        <f t="shared" si="0"/>
        <v>18</v>
      </c>
      <c r="G11">
        <v>4</v>
      </c>
      <c r="H11" s="4">
        <v>100</v>
      </c>
      <c r="I11" s="4">
        <f t="shared" si="1"/>
        <v>40</v>
      </c>
      <c r="J11" s="2">
        <v>0</v>
      </c>
      <c r="K11">
        <v>0</v>
      </c>
      <c r="L11" s="4">
        <v>0</v>
      </c>
      <c r="M11" s="4">
        <f t="shared" si="7"/>
        <v>0</v>
      </c>
      <c r="N11" s="4">
        <f t="shared" si="8"/>
        <v>58</v>
      </c>
    </row>
    <row r="12" spans="1:14" ht="30">
      <c r="A12">
        <v>9</v>
      </c>
      <c r="B12" s="17" t="s">
        <v>168</v>
      </c>
      <c r="C12" s="18" t="s">
        <v>190</v>
      </c>
      <c r="D12">
        <v>5</v>
      </c>
      <c r="E12" s="4">
        <f t="shared" si="4"/>
        <v>100</v>
      </c>
      <c r="F12" s="4">
        <f t="shared" si="0"/>
        <v>30</v>
      </c>
      <c r="G12">
        <v>4</v>
      </c>
      <c r="H12" s="4">
        <f t="shared" si="5"/>
        <v>80</v>
      </c>
      <c r="I12" s="4">
        <f t="shared" si="1"/>
        <v>32</v>
      </c>
      <c r="J12" s="2">
        <v>4</v>
      </c>
      <c r="K12">
        <v>4</v>
      </c>
      <c r="L12" s="4">
        <f t="shared" si="6"/>
        <v>100</v>
      </c>
      <c r="M12" s="4">
        <f t="shared" si="7"/>
        <v>30</v>
      </c>
      <c r="N12" s="4">
        <f t="shared" si="8"/>
        <v>92</v>
      </c>
    </row>
    <row r="13" spans="1:14" ht="30">
      <c r="A13">
        <v>10</v>
      </c>
      <c r="B13" s="17" t="s">
        <v>169</v>
      </c>
      <c r="C13" s="18" t="s">
        <v>191</v>
      </c>
      <c r="D13">
        <v>3</v>
      </c>
      <c r="E13" s="4">
        <f t="shared" si="4"/>
        <v>60</v>
      </c>
      <c r="F13" s="4">
        <f t="shared" si="0"/>
        <v>18</v>
      </c>
      <c r="G13">
        <v>3</v>
      </c>
      <c r="H13" s="4">
        <f t="shared" si="5"/>
        <v>60</v>
      </c>
      <c r="I13" s="4">
        <f t="shared" si="1"/>
        <v>24</v>
      </c>
      <c r="J13" s="2">
        <v>0</v>
      </c>
      <c r="K13">
        <v>0</v>
      </c>
      <c r="L13" s="4">
        <v>0</v>
      </c>
      <c r="M13" s="4">
        <f t="shared" si="7"/>
        <v>0</v>
      </c>
      <c r="N13" s="4">
        <f t="shared" si="8"/>
        <v>42</v>
      </c>
    </row>
    <row r="14" spans="1:14" ht="30">
      <c r="A14">
        <v>11</v>
      </c>
      <c r="B14" s="17" t="s">
        <v>170</v>
      </c>
      <c r="C14" s="18" t="s">
        <v>192</v>
      </c>
      <c r="D14">
        <v>2</v>
      </c>
      <c r="E14" s="4">
        <f t="shared" si="4"/>
        <v>40</v>
      </c>
      <c r="F14" s="4">
        <f t="shared" si="0"/>
        <v>12</v>
      </c>
      <c r="G14">
        <v>4</v>
      </c>
      <c r="H14" s="4">
        <f t="shared" si="5"/>
        <v>80</v>
      </c>
      <c r="I14" s="4">
        <f t="shared" si="1"/>
        <v>32</v>
      </c>
      <c r="J14" s="2">
        <v>0</v>
      </c>
      <c r="K14">
        <v>0</v>
      </c>
      <c r="L14" s="4">
        <v>0</v>
      </c>
      <c r="M14" s="4">
        <f t="shared" si="7"/>
        <v>0</v>
      </c>
      <c r="N14" s="4">
        <f t="shared" si="8"/>
        <v>44</v>
      </c>
    </row>
    <row r="15" spans="1:14" ht="30">
      <c r="A15">
        <v>12</v>
      </c>
      <c r="B15" s="17" t="s">
        <v>171</v>
      </c>
      <c r="C15" s="18" t="s">
        <v>193</v>
      </c>
      <c r="D15">
        <v>2</v>
      </c>
      <c r="E15" s="4">
        <f t="shared" si="4"/>
        <v>40</v>
      </c>
      <c r="F15" s="4">
        <f t="shared" si="0"/>
        <v>12</v>
      </c>
      <c r="G15">
        <v>1</v>
      </c>
      <c r="H15" s="4">
        <f t="shared" si="5"/>
        <v>20</v>
      </c>
      <c r="I15" s="4">
        <f t="shared" si="1"/>
        <v>8</v>
      </c>
      <c r="J15">
        <v>2</v>
      </c>
      <c r="K15">
        <v>2</v>
      </c>
      <c r="L15" s="4">
        <f t="shared" si="6"/>
        <v>100</v>
      </c>
      <c r="M15" s="4">
        <f t="shared" si="7"/>
        <v>30</v>
      </c>
      <c r="N15" s="4">
        <f t="shared" si="8"/>
        <v>50</v>
      </c>
    </row>
    <row r="16" spans="1:14" ht="30">
      <c r="A16">
        <v>13</v>
      </c>
      <c r="B16" s="17" t="s">
        <v>172</v>
      </c>
      <c r="C16" s="18" t="s">
        <v>194</v>
      </c>
      <c r="D16">
        <v>2</v>
      </c>
      <c r="E16" s="4">
        <f t="shared" si="4"/>
        <v>40</v>
      </c>
      <c r="F16" s="4">
        <f t="shared" si="0"/>
        <v>12</v>
      </c>
      <c r="G16">
        <v>1</v>
      </c>
      <c r="H16" s="4">
        <f t="shared" si="5"/>
        <v>20</v>
      </c>
      <c r="I16" s="4">
        <f t="shared" si="1"/>
        <v>8</v>
      </c>
      <c r="J16">
        <v>5</v>
      </c>
      <c r="K16">
        <v>5</v>
      </c>
      <c r="L16" s="4">
        <f t="shared" si="6"/>
        <v>100</v>
      </c>
      <c r="M16" s="4">
        <f t="shared" si="7"/>
        <v>30</v>
      </c>
      <c r="N16" s="4">
        <f t="shared" si="8"/>
        <v>50</v>
      </c>
    </row>
    <row r="17" spans="1:14" ht="30">
      <c r="A17">
        <v>14</v>
      </c>
      <c r="B17" s="17" t="s">
        <v>173</v>
      </c>
      <c r="C17" s="18" t="s">
        <v>195</v>
      </c>
      <c r="D17">
        <v>4</v>
      </c>
      <c r="E17" s="4">
        <f t="shared" si="4"/>
        <v>80</v>
      </c>
      <c r="F17" s="4">
        <f t="shared" si="0"/>
        <v>24</v>
      </c>
      <c r="G17">
        <v>4</v>
      </c>
      <c r="H17" s="4">
        <f t="shared" si="5"/>
        <v>80</v>
      </c>
      <c r="I17" s="4">
        <f t="shared" si="1"/>
        <v>32</v>
      </c>
      <c r="J17" s="2">
        <v>0</v>
      </c>
      <c r="K17">
        <v>0</v>
      </c>
      <c r="L17" s="4">
        <v>0</v>
      </c>
      <c r="M17" s="4">
        <f t="shared" si="7"/>
        <v>0</v>
      </c>
      <c r="N17" s="4">
        <f t="shared" si="8"/>
        <v>56</v>
      </c>
    </row>
    <row r="18" spans="1:14" ht="30">
      <c r="A18">
        <v>15</v>
      </c>
      <c r="B18" s="17" t="s">
        <v>174</v>
      </c>
      <c r="C18" s="18" t="s">
        <v>196</v>
      </c>
      <c r="D18">
        <v>1</v>
      </c>
      <c r="E18" s="4">
        <f t="shared" si="4"/>
        <v>20</v>
      </c>
      <c r="F18" s="4">
        <f t="shared" si="0"/>
        <v>6</v>
      </c>
      <c r="G18">
        <v>3</v>
      </c>
      <c r="H18" s="4">
        <f t="shared" si="5"/>
        <v>60</v>
      </c>
      <c r="I18" s="4">
        <f t="shared" si="1"/>
        <v>24</v>
      </c>
      <c r="J18" s="2">
        <v>0</v>
      </c>
      <c r="K18">
        <v>0</v>
      </c>
      <c r="L18" s="4">
        <v>0</v>
      </c>
      <c r="M18" s="4">
        <f t="shared" si="7"/>
        <v>0</v>
      </c>
      <c r="N18" s="4">
        <f t="shared" si="8"/>
        <v>30</v>
      </c>
    </row>
    <row r="19" spans="1:14" ht="30">
      <c r="A19">
        <v>16</v>
      </c>
      <c r="B19" s="17" t="s">
        <v>175</v>
      </c>
      <c r="C19" s="18" t="s">
        <v>197</v>
      </c>
      <c r="D19">
        <v>5</v>
      </c>
      <c r="E19" s="4">
        <f t="shared" si="4"/>
        <v>100</v>
      </c>
      <c r="F19" s="4">
        <f t="shared" si="0"/>
        <v>30</v>
      </c>
      <c r="G19">
        <v>6</v>
      </c>
      <c r="H19" s="4">
        <f t="shared" si="5"/>
        <v>100</v>
      </c>
      <c r="I19" s="4">
        <f t="shared" si="1"/>
        <v>40</v>
      </c>
      <c r="J19">
        <v>2</v>
      </c>
      <c r="K19">
        <v>2</v>
      </c>
      <c r="L19" s="4">
        <f t="shared" si="6"/>
        <v>100</v>
      </c>
      <c r="M19" s="4">
        <f t="shared" si="7"/>
        <v>30</v>
      </c>
      <c r="N19" s="4">
        <f t="shared" si="8"/>
        <v>100</v>
      </c>
    </row>
    <row r="20" spans="1:14" ht="30">
      <c r="A20">
        <v>17</v>
      </c>
      <c r="B20" s="17" t="s">
        <v>176</v>
      </c>
      <c r="C20" s="18" t="s">
        <v>198</v>
      </c>
      <c r="D20">
        <v>1</v>
      </c>
      <c r="E20" s="4">
        <f t="shared" si="4"/>
        <v>20</v>
      </c>
      <c r="F20" s="4">
        <f t="shared" si="0"/>
        <v>6</v>
      </c>
      <c r="G20">
        <v>2</v>
      </c>
      <c r="H20" s="4">
        <f t="shared" si="5"/>
        <v>40</v>
      </c>
      <c r="I20" s="4">
        <f t="shared" si="1"/>
        <v>16</v>
      </c>
      <c r="J20">
        <v>1</v>
      </c>
      <c r="K20">
        <v>1</v>
      </c>
      <c r="L20" s="4">
        <f t="shared" si="6"/>
        <v>100</v>
      </c>
      <c r="M20" s="4">
        <f t="shared" si="7"/>
        <v>30</v>
      </c>
      <c r="N20" s="4">
        <f t="shared" si="8"/>
        <v>52</v>
      </c>
    </row>
    <row r="21" spans="1:14" ht="30">
      <c r="A21">
        <v>18</v>
      </c>
      <c r="B21" s="17" t="s">
        <v>177</v>
      </c>
      <c r="C21" s="18" t="s">
        <v>199</v>
      </c>
      <c r="D21">
        <v>1</v>
      </c>
      <c r="E21" s="4">
        <f t="shared" si="4"/>
        <v>20</v>
      </c>
      <c r="F21" s="4">
        <f t="shared" si="0"/>
        <v>6</v>
      </c>
      <c r="G21">
        <v>3</v>
      </c>
      <c r="H21" s="4">
        <f t="shared" si="5"/>
        <v>60</v>
      </c>
      <c r="I21" s="4">
        <f t="shared" si="1"/>
        <v>24</v>
      </c>
      <c r="J21">
        <v>0</v>
      </c>
      <c r="K21">
        <v>0</v>
      </c>
      <c r="L21" s="4">
        <v>0</v>
      </c>
      <c r="M21" s="4">
        <f t="shared" si="7"/>
        <v>0</v>
      </c>
      <c r="N21" s="4">
        <f t="shared" si="8"/>
        <v>30</v>
      </c>
    </row>
    <row r="22" spans="1:14" ht="30">
      <c r="A22">
        <v>19</v>
      </c>
      <c r="B22" s="17" t="s">
        <v>178</v>
      </c>
      <c r="C22" s="18" t="s">
        <v>200</v>
      </c>
      <c r="D22">
        <v>1</v>
      </c>
      <c r="E22" s="4">
        <f t="shared" si="4"/>
        <v>20</v>
      </c>
      <c r="F22" s="4">
        <f t="shared" si="0"/>
        <v>6</v>
      </c>
      <c r="G22">
        <v>3</v>
      </c>
      <c r="H22" s="4">
        <f t="shared" si="5"/>
        <v>60</v>
      </c>
      <c r="I22" s="4">
        <f t="shared" si="1"/>
        <v>24</v>
      </c>
      <c r="J22">
        <v>0</v>
      </c>
      <c r="K22">
        <v>0</v>
      </c>
      <c r="L22" s="4">
        <v>0</v>
      </c>
      <c r="M22" s="4">
        <f t="shared" si="7"/>
        <v>0</v>
      </c>
      <c r="N22" s="4">
        <f t="shared" si="8"/>
        <v>30</v>
      </c>
    </row>
    <row r="23" spans="1:14" ht="30">
      <c r="A23">
        <v>20</v>
      </c>
      <c r="B23" s="17" t="s">
        <v>179</v>
      </c>
      <c r="C23" s="18" t="s">
        <v>201</v>
      </c>
      <c r="D23">
        <v>1</v>
      </c>
      <c r="E23" s="4">
        <f t="shared" si="4"/>
        <v>20</v>
      </c>
      <c r="F23" s="4">
        <f t="shared" si="0"/>
        <v>6</v>
      </c>
      <c r="G23">
        <v>3</v>
      </c>
      <c r="H23" s="4">
        <f t="shared" si="5"/>
        <v>60</v>
      </c>
      <c r="I23" s="4">
        <f t="shared" si="1"/>
        <v>24</v>
      </c>
      <c r="J23">
        <v>0</v>
      </c>
      <c r="K23">
        <v>0</v>
      </c>
      <c r="L23" s="4">
        <v>0</v>
      </c>
      <c r="M23" s="4">
        <f t="shared" si="7"/>
        <v>0</v>
      </c>
      <c r="N23" s="4">
        <f t="shared" si="8"/>
        <v>30</v>
      </c>
    </row>
    <row r="24" spans="1:14" ht="30">
      <c r="A24">
        <v>21</v>
      </c>
      <c r="B24" s="17" t="s">
        <v>180</v>
      </c>
      <c r="C24" s="18" t="s">
        <v>202</v>
      </c>
      <c r="D24">
        <v>4</v>
      </c>
      <c r="E24" s="4">
        <f t="shared" si="4"/>
        <v>80</v>
      </c>
      <c r="F24" s="4">
        <f t="shared" si="0"/>
        <v>24</v>
      </c>
      <c r="G24">
        <v>5</v>
      </c>
      <c r="H24" s="4">
        <f t="shared" si="5"/>
        <v>100</v>
      </c>
      <c r="I24" s="4">
        <f t="shared" si="1"/>
        <v>40</v>
      </c>
      <c r="J24">
        <v>3</v>
      </c>
      <c r="K24">
        <v>3</v>
      </c>
      <c r="L24" s="4">
        <f t="shared" si="6"/>
        <v>100</v>
      </c>
      <c r="M24" s="4">
        <f t="shared" si="7"/>
        <v>30</v>
      </c>
      <c r="N24" s="4">
        <f t="shared" si="8"/>
        <v>94</v>
      </c>
    </row>
    <row r="25" spans="1:14" ht="30">
      <c r="A25">
        <v>22</v>
      </c>
      <c r="B25" s="17" t="s">
        <v>181</v>
      </c>
      <c r="C25" s="18" t="s">
        <v>203</v>
      </c>
      <c r="D25">
        <v>4</v>
      </c>
      <c r="E25" s="4">
        <f t="shared" si="4"/>
        <v>80</v>
      </c>
      <c r="F25" s="4">
        <f t="shared" si="0"/>
        <v>24</v>
      </c>
      <c r="G25">
        <v>2</v>
      </c>
      <c r="H25" s="4">
        <f t="shared" si="5"/>
        <v>40</v>
      </c>
      <c r="I25" s="4">
        <f t="shared" si="1"/>
        <v>16</v>
      </c>
      <c r="J25">
        <v>1</v>
      </c>
      <c r="K25">
        <v>1</v>
      </c>
      <c r="L25" s="4">
        <f t="shared" si="6"/>
        <v>100</v>
      </c>
      <c r="M25" s="4">
        <f t="shared" si="7"/>
        <v>30</v>
      </c>
      <c r="N25" s="4">
        <f t="shared" si="8"/>
        <v>70</v>
      </c>
    </row>
  </sheetData>
  <sheetProtection/>
  <mergeCells count="3">
    <mergeCell ref="D1:F1"/>
    <mergeCell ref="G1:I1"/>
    <mergeCell ref="J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pane xSplit="4" ySplit="3" topLeftCell="E2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5" sqref="I25"/>
    </sheetView>
  </sheetViews>
  <sheetFormatPr defaultColWidth="9.140625" defaultRowHeight="15"/>
  <cols>
    <col min="1" max="1" width="4.28125" style="0" customWidth="1"/>
    <col min="2" max="2" width="14.57421875" style="0" customWidth="1"/>
    <col min="4" max="4" width="31.140625" style="0" customWidth="1"/>
    <col min="5" max="5" width="18.7109375" style="0" customWidth="1"/>
    <col min="6" max="6" width="8.57421875" style="0" bestFit="1" customWidth="1"/>
    <col min="7" max="7" width="6.00390625" style="0" bestFit="1" customWidth="1"/>
    <col min="8" max="8" width="4.57421875" style="0" bestFit="1" customWidth="1"/>
    <col min="9" max="9" width="12.421875" style="0" customWidth="1"/>
    <col min="10" max="10" width="5.140625" style="0" bestFit="1" customWidth="1"/>
    <col min="11" max="11" width="6.00390625" style="0" bestFit="1" customWidth="1"/>
    <col min="13" max="13" width="13.00390625" style="0" bestFit="1" customWidth="1"/>
  </cols>
  <sheetData>
    <row r="1" spans="1:17" s="11" customFormat="1" ht="51.75" customHeight="1">
      <c r="A1" s="37" t="s">
        <v>7</v>
      </c>
      <c r="B1" s="38" t="s">
        <v>85</v>
      </c>
      <c r="C1" s="38" t="s">
        <v>86</v>
      </c>
      <c r="D1" s="35" t="s">
        <v>87</v>
      </c>
      <c r="E1" s="35" t="s">
        <v>80</v>
      </c>
      <c r="F1" s="35"/>
      <c r="G1" s="35"/>
      <c r="H1" s="35"/>
      <c r="I1" s="35" t="s">
        <v>77</v>
      </c>
      <c r="J1" s="35"/>
      <c r="K1" s="35"/>
      <c r="L1" s="35"/>
      <c r="M1" s="35" t="s">
        <v>81</v>
      </c>
      <c r="N1" s="35"/>
      <c r="O1" s="35"/>
      <c r="P1" s="35"/>
      <c r="Q1" s="36" t="s">
        <v>28</v>
      </c>
    </row>
    <row r="2" spans="1:17" s="11" customFormat="1" ht="183.75" customHeight="1">
      <c r="A2" s="37"/>
      <c r="B2" s="38"/>
      <c r="C2" s="38"/>
      <c r="D2" s="35"/>
      <c r="E2" s="12" t="s">
        <v>73</v>
      </c>
      <c r="F2" s="12" t="s">
        <v>17</v>
      </c>
      <c r="G2" s="13" t="s">
        <v>75</v>
      </c>
      <c r="H2" s="13" t="s">
        <v>76</v>
      </c>
      <c r="I2" s="12" t="s">
        <v>74</v>
      </c>
      <c r="J2" s="12" t="s">
        <v>17</v>
      </c>
      <c r="K2" s="13" t="s">
        <v>78</v>
      </c>
      <c r="L2" s="13" t="s">
        <v>79</v>
      </c>
      <c r="M2" s="12" t="s">
        <v>82</v>
      </c>
      <c r="N2" s="12" t="s">
        <v>17</v>
      </c>
      <c r="O2" s="12" t="s">
        <v>83</v>
      </c>
      <c r="P2" s="12" t="s">
        <v>84</v>
      </c>
      <c r="Q2" s="36"/>
    </row>
    <row r="3" spans="1:17" ht="15">
      <c r="A3" s="37"/>
      <c r="B3" s="38"/>
      <c r="C3" s="38"/>
      <c r="D3" s="35"/>
      <c r="E3" s="14"/>
      <c r="F3" s="14"/>
      <c r="G3" s="14">
        <v>100</v>
      </c>
      <c r="H3" s="14">
        <f>G3*0.4</f>
        <v>40</v>
      </c>
      <c r="I3" s="14"/>
      <c r="J3" s="14"/>
      <c r="K3" s="14">
        <v>100</v>
      </c>
      <c r="L3" s="14">
        <f>K3*0.4</f>
        <v>40</v>
      </c>
      <c r="M3" s="14"/>
      <c r="N3" s="14"/>
      <c r="O3" s="14">
        <v>100</v>
      </c>
      <c r="P3" s="14">
        <f>O3*0.2</f>
        <v>20</v>
      </c>
      <c r="Q3" s="14">
        <f>H3+L3+P3</f>
        <v>100</v>
      </c>
    </row>
    <row r="4" spans="1:17" ht="39">
      <c r="A4" s="14"/>
      <c r="B4">
        <v>1</v>
      </c>
      <c r="C4" s="17" t="s">
        <v>163</v>
      </c>
      <c r="D4" s="2" t="s">
        <v>184</v>
      </c>
      <c r="E4" s="19">
        <v>15</v>
      </c>
      <c r="F4" s="19">
        <v>15</v>
      </c>
      <c r="G4" s="20">
        <f>E4/F4*100</f>
        <v>100</v>
      </c>
      <c r="H4" s="20">
        <f aca="true" t="shared" si="0" ref="H4:H9">G4*0.4</f>
        <v>40</v>
      </c>
      <c r="I4" s="19">
        <v>15</v>
      </c>
      <c r="J4" s="19">
        <v>15</v>
      </c>
      <c r="K4" s="20">
        <f>I4/J4*100</f>
        <v>100</v>
      </c>
      <c r="L4" s="20">
        <f aca="true" t="shared" si="1" ref="L4:L9">K4*0.4</f>
        <v>40</v>
      </c>
      <c r="M4" s="21">
        <v>15</v>
      </c>
      <c r="N4" s="21">
        <v>15</v>
      </c>
      <c r="O4" s="20">
        <f>M4/N4*100</f>
        <v>100</v>
      </c>
      <c r="P4" s="20">
        <f aca="true" t="shared" si="2" ref="P4:P9">O4*0.2</f>
        <v>20</v>
      </c>
      <c r="Q4" s="20">
        <f>H4+L4+P4</f>
        <v>100</v>
      </c>
    </row>
    <row r="5" spans="1:17" ht="39">
      <c r="A5" s="14"/>
      <c r="B5">
        <v>2</v>
      </c>
      <c r="C5" s="17" t="s">
        <v>164</v>
      </c>
      <c r="D5" s="2" t="s">
        <v>185</v>
      </c>
      <c r="E5" s="19">
        <v>10</v>
      </c>
      <c r="F5" s="19">
        <v>10</v>
      </c>
      <c r="G5" s="20">
        <f>E5/F5*100</f>
        <v>100</v>
      </c>
      <c r="H5" s="20">
        <f t="shared" si="0"/>
        <v>40</v>
      </c>
      <c r="I5" s="19">
        <v>10</v>
      </c>
      <c r="J5" s="19">
        <v>10</v>
      </c>
      <c r="K5" s="20">
        <f>I5/J5*100</f>
        <v>100</v>
      </c>
      <c r="L5" s="20">
        <f t="shared" si="1"/>
        <v>40</v>
      </c>
      <c r="M5" s="21">
        <v>10</v>
      </c>
      <c r="N5" s="21">
        <v>10</v>
      </c>
      <c r="O5" s="20">
        <f>M5/N5*100</f>
        <v>100</v>
      </c>
      <c r="P5" s="20">
        <f t="shared" si="2"/>
        <v>20</v>
      </c>
      <c r="Q5" s="20">
        <f>H5+L5+P5</f>
        <v>100</v>
      </c>
    </row>
    <row r="6" spans="1:17" ht="39">
      <c r="A6" s="14"/>
      <c r="B6">
        <v>3</v>
      </c>
      <c r="C6" s="17" t="s">
        <v>165</v>
      </c>
      <c r="D6" s="2" t="s">
        <v>182</v>
      </c>
      <c r="E6" s="19">
        <v>10</v>
      </c>
      <c r="F6" s="19">
        <v>10</v>
      </c>
      <c r="G6" s="20">
        <f>E6/F6*100</f>
        <v>100</v>
      </c>
      <c r="H6" s="20">
        <f t="shared" si="0"/>
        <v>40</v>
      </c>
      <c r="I6" s="19">
        <v>10</v>
      </c>
      <c r="J6" s="19">
        <v>10</v>
      </c>
      <c r="K6" s="20">
        <f>I6/J6*100</f>
        <v>100</v>
      </c>
      <c r="L6" s="20">
        <f t="shared" si="1"/>
        <v>40</v>
      </c>
      <c r="M6" s="21">
        <v>10</v>
      </c>
      <c r="N6" s="21">
        <v>10</v>
      </c>
      <c r="O6" s="20">
        <f>M6/N6*100</f>
        <v>100</v>
      </c>
      <c r="P6" s="20">
        <f t="shared" si="2"/>
        <v>20</v>
      </c>
      <c r="Q6" s="20">
        <f>H6+L6+P6</f>
        <v>100</v>
      </c>
    </row>
    <row r="7" spans="1:17" ht="39">
      <c r="A7" s="14"/>
      <c r="B7">
        <v>4</v>
      </c>
      <c r="C7" s="17" t="s">
        <v>165</v>
      </c>
      <c r="D7" s="2" t="s">
        <v>183</v>
      </c>
      <c r="E7" s="19">
        <v>15</v>
      </c>
      <c r="F7" s="19">
        <v>15</v>
      </c>
      <c r="G7" s="20">
        <f>E7/F7*100</f>
        <v>100</v>
      </c>
      <c r="H7" s="20">
        <f t="shared" si="0"/>
        <v>40</v>
      </c>
      <c r="I7" s="19">
        <v>15</v>
      </c>
      <c r="J7" s="19">
        <v>15</v>
      </c>
      <c r="K7" s="20">
        <f>I7/J7*100</f>
        <v>100</v>
      </c>
      <c r="L7" s="20">
        <f t="shared" si="1"/>
        <v>40</v>
      </c>
      <c r="M7" s="21">
        <v>15</v>
      </c>
      <c r="N7" s="21">
        <v>15</v>
      </c>
      <c r="O7" s="20">
        <f>M7/N7*100</f>
        <v>100</v>
      </c>
      <c r="P7" s="20">
        <f t="shared" si="2"/>
        <v>20</v>
      </c>
      <c r="Q7" s="20">
        <f>H7+L7+P7</f>
        <v>100</v>
      </c>
    </row>
    <row r="8" spans="1:17" ht="39">
      <c r="A8" s="14"/>
      <c r="B8">
        <v>5</v>
      </c>
      <c r="C8" s="17" t="s">
        <v>165</v>
      </c>
      <c r="D8" s="2" t="s">
        <v>186</v>
      </c>
      <c r="E8" s="19">
        <v>11</v>
      </c>
      <c r="F8" s="19">
        <v>11</v>
      </c>
      <c r="G8" s="20">
        <f>E8/F8*100</f>
        <v>100</v>
      </c>
      <c r="H8" s="20">
        <f t="shared" si="0"/>
        <v>40</v>
      </c>
      <c r="I8" s="19">
        <v>11</v>
      </c>
      <c r="J8" s="19">
        <v>11</v>
      </c>
      <c r="K8" s="20">
        <f>I8/J8*100</f>
        <v>100</v>
      </c>
      <c r="L8" s="20">
        <f t="shared" si="1"/>
        <v>40</v>
      </c>
      <c r="M8" s="21">
        <v>11</v>
      </c>
      <c r="N8" s="21">
        <v>11</v>
      </c>
      <c r="O8" s="20">
        <f>M8/N8*100</f>
        <v>100</v>
      </c>
      <c r="P8" s="20">
        <f t="shared" si="2"/>
        <v>20</v>
      </c>
      <c r="Q8" s="20">
        <f>H8+L8+P8</f>
        <v>100</v>
      </c>
    </row>
    <row r="9" spans="1:17" ht="39">
      <c r="A9" s="14"/>
      <c r="B9">
        <v>6</v>
      </c>
      <c r="C9" s="17" t="s">
        <v>165</v>
      </c>
      <c r="D9" s="2" t="s">
        <v>187</v>
      </c>
      <c r="E9" s="19">
        <v>14</v>
      </c>
      <c r="F9" s="19">
        <v>14</v>
      </c>
      <c r="G9" s="20">
        <f>E9/F9*100</f>
        <v>100</v>
      </c>
      <c r="H9" s="20">
        <f t="shared" si="0"/>
        <v>40</v>
      </c>
      <c r="I9" s="19">
        <v>12</v>
      </c>
      <c r="J9" s="19">
        <v>13</v>
      </c>
      <c r="K9" s="20">
        <f>I9/J9*100</f>
        <v>92.3076923076923</v>
      </c>
      <c r="L9" s="20">
        <f t="shared" si="1"/>
        <v>36.92307692307693</v>
      </c>
      <c r="M9" s="21">
        <v>6</v>
      </c>
      <c r="N9" s="21">
        <v>8</v>
      </c>
      <c r="O9" s="20">
        <f>M9/N9*100</f>
        <v>75</v>
      </c>
      <c r="P9" s="20">
        <f t="shared" si="2"/>
        <v>15</v>
      </c>
      <c r="Q9" s="20">
        <f>H9+L9+P9</f>
        <v>91.92307692307693</v>
      </c>
    </row>
    <row r="10" spans="1:17" ht="45">
      <c r="A10" s="14"/>
      <c r="B10">
        <v>7</v>
      </c>
      <c r="C10" s="17" t="s">
        <v>166</v>
      </c>
      <c r="D10" s="18" t="s">
        <v>188</v>
      </c>
      <c r="E10" s="19">
        <v>12</v>
      </c>
      <c r="F10" s="19">
        <v>12</v>
      </c>
      <c r="G10" s="20">
        <f aca="true" t="shared" si="3" ref="G10:G25">E10/F10*100</f>
        <v>100</v>
      </c>
      <c r="H10" s="20">
        <f aca="true" t="shared" si="4" ref="H10:H25">G10*0.4</f>
        <v>40</v>
      </c>
      <c r="I10" s="19">
        <v>12</v>
      </c>
      <c r="J10" s="19">
        <v>12</v>
      </c>
      <c r="K10" s="20">
        <f aca="true" t="shared" si="5" ref="K10:K25">I10/J10*100</f>
        <v>100</v>
      </c>
      <c r="L10" s="20">
        <f aca="true" t="shared" si="6" ref="L10:L25">K10*0.4</f>
        <v>40</v>
      </c>
      <c r="M10" s="19">
        <v>12</v>
      </c>
      <c r="N10" s="19">
        <v>12</v>
      </c>
      <c r="O10" s="20">
        <f aca="true" t="shared" si="7" ref="O10:O25">M10/N10*100</f>
        <v>100</v>
      </c>
      <c r="P10" s="20">
        <f aca="true" t="shared" si="8" ref="P10:P25">O10*0.2</f>
        <v>20</v>
      </c>
      <c r="Q10" s="20">
        <f aca="true" t="shared" si="9" ref="Q10:Q25">H10+L10+P10</f>
        <v>100</v>
      </c>
    </row>
    <row r="11" spans="1:17" ht="45">
      <c r="A11" s="14"/>
      <c r="B11">
        <v>8</v>
      </c>
      <c r="C11" s="17" t="s">
        <v>167</v>
      </c>
      <c r="D11" s="18" t="s">
        <v>189</v>
      </c>
      <c r="E11" s="19">
        <v>6</v>
      </c>
      <c r="F11" s="19">
        <v>7</v>
      </c>
      <c r="G11" s="20">
        <f t="shared" si="3"/>
        <v>85.71428571428571</v>
      </c>
      <c r="H11" s="20">
        <f t="shared" si="4"/>
        <v>34.285714285714285</v>
      </c>
      <c r="I11" s="19">
        <v>7</v>
      </c>
      <c r="J11" s="19">
        <v>7</v>
      </c>
      <c r="K11" s="20">
        <f t="shared" si="5"/>
        <v>100</v>
      </c>
      <c r="L11" s="20">
        <f t="shared" si="6"/>
        <v>40</v>
      </c>
      <c r="M11" s="19">
        <v>1</v>
      </c>
      <c r="N11" s="19">
        <v>1</v>
      </c>
      <c r="O11" s="20">
        <f t="shared" si="7"/>
        <v>100</v>
      </c>
      <c r="P11" s="20">
        <f t="shared" si="8"/>
        <v>20</v>
      </c>
      <c r="Q11" s="20">
        <f t="shared" si="9"/>
        <v>94.28571428571428</v>
      </c>
    </row>
    <row r="12" spans="1:17" ht="45">
      <c r="A12" s="14"/>
      <c r="B12">
        <v>9</v>
      </c>
      <c r="C12" s="17" t="s">
        <v>168</v>
      </c>
      <c r="D12" s="18" t="s">
        <v>190</v>
      </c>
      <c r="E12" s="19">
        <v>20</v>
      </c>
      <c r="F12" s="19">
        <v>20</v>
      </c>
      <c r="G12" s="20">
        <f t="shared" si="3"/>
        <v>100</v>
      </c>
      <c r="H12" s="20">
        <f t="shared" si="4"/>
        <v>40</v>
      </c>
      <c r="I12" s="19">
        <v>20</v>
      </c>
      <c r="J12" s="19">
        <v>20</v>
      </c>
      <c r="K12" s="20">
        <f t="shared" si="5"/>
        <v>100</v>
      </c>
      <c r="L12" s="20">
        <f t="shared" si="6"/>
        <v>40</v>
      </c>
      <c r="M12" s="19">
        <v>19</v>
      </c>
      <c r="N12" s="19">
        <v>20</v>
      </c>
      <c r="O12" s="20">
        <f t="shared" si="7"/>
        <v>95</v>
      </c>
      <c r="P12" s="20">
        <f t="shared" si="8"/>
        <v>19</v>
      </c>
      <c r="Q12" s="20">
        <f t="shared" si="9"/>
        <v>99</v>
      </c>
    </row>
    <row r="13" spans="1:17" ht="45">
      <c r="A13" s="14"/>
      <c r="B13">
        <v>10</v>
      </c>
      <c r="C13" s="17" t="s">
        <v>169</v>
      </c>
      <c r="D13" s="18" t="s">
        <v>191</v>
      </c>
      <c r="E13" s="19">
        <v>14</v>
      </c>
      <c r="F13" s="19">
        <v>14</v>
      </c>
      <c r="G13" s="20">
        <f t="shared" si="3"/>
        <v>100</v>
      </c>
      <c r="H13" s="20">
        <f t="shared" si="4"/>
        <v>40</v>
      </c>
      <c r="I13" s="19">
        <v>14</v>
      </c>
      <c r="J13" s="19">
        <v>14</v>
      </c>
      <c r="K13" s="20">
        <f t="shared" si="5"/>
        <v>100</v>
      </c>
      <c r="L13" s="20">
        <f t="shared" si="6"/>
        <v>40</v>
      </c>
      <c r="M13" s="19">
        <v>14</v>
      </c>
      <c r="N13" s="19">
        <v>14</v>
      </c>
      <c r="O13" s="20">
        <f t="shared" si="7"/>
        <v>100</v>
      </c>
      <c r="P13" s="20">
        <f t="shared" si="8"/>
        <v>20</v>
      </c>
      <c r="Q13" s="20">
        <f t="shared" si="9"/>
        <v>100</v>
      </c>
    </row>
    <row r="14" spans="1:17" ht="45">
      <c r="A14" s="14"/>
      <c r="B14">
        <v>11</v>
      </c>
      <c r="C14" s="17" t="s">
        <v>170</v>
      </c>
      <c r="D14" s="18" t="s">
        <v>192</v>
      </c>
      <c r="E14" s="19">
        <v>7</v>
      </c>
      <c r="F14" s="19">
        <v>7</v>
      </c>
      <c r="G14" s="20">
        <f t="shared" si="3"/>
        <v>100</v>
      </c>
      <c r="H14" s="20">
        <f t="shared" si="4"/>
        <v>40</v>
      </c>
      <c r="I14" s="19">
        <v>7</v>
      </c>
      <c r="J14" s="19">
        <v>7</v>
      </c>
      <c r="K14" s="20">
        <f t="shared" si="5"/>
        <v>100</v>
      </c>
      <c r="L14" s="20">
        <f t="shared" si="6"/>
        <v>40</v>
      </c>
      <c r="M14" s="19">
        <v>7</v>
      </c>
      <c r="N14" s="19">
        <v>7</v>
      </c>
      <c r="O14" s="20">
        <f t="shared" si="7"/>
        <v>100</v>
      </c>
      <c r="P14" s="20">
        <f t="shared" si="8"/>
        <v>20</v>
      </c>
      <c r="Q14" s="20">
        <f t="shared" si="9"/>
        <v>100</v>
      </c>
    </row>
    <row r="15" spans="1:17" ht="45">
      <c r="A15" s="14"/>
      <c r="B15">
        <v>12</v>
      </c>
      <c r="C15" s="17" t="s">
        <v>171</v>
      </c>
      <c r="D15" s="18" t="s">
        <v>193</v>
      </c>
      <c r="E15" s="19">
        <v>13</v>
      </c>
      <c r="F15" s="19">
        <v>13</v>
      </c>
      <c r="G15" s="20">
        <f t="shared" si="3"/>
        <v>100</v>
      </c>
      <c r="H15" s="20">
        <f t="shared" si="4"/>
        <v>40</v>
      </c>
      <c r="I15" s="19">
        <v>13</v>
      </c>
      <c r="J15" s="19">
        <v>13</v>
      </c>
      <c r="K15" s="20">
        <f t="shared" si="5"/>
        <v>100</v>
      </c>
      <c r="L15" s="20">
        <f t="shared" si="6"/>
        <v>40</v>
      </c>
      <c r="M15" s="19">
        <v>13</v>
      </c>
      <c r="N15" s="19">
        <v>13</v>
      </c>
      <c r="O15" s="20">
        <f t="shared" si="7"/>
        <v>100</v>
      </c>
      <c r="P15" s="20">
        <f t="shared" si="8"/>
        <v>20</v>
      </c>
      <c r="Q15" s="20">
        <f t="shared" si="9"/>
        <v>100</v>
      </c>
    </row>
    <row r="16" spans="1:17" ht="45">
      <c r="A16" s="14"/>
      <c r="B16">
        <v>13</v>
      </c>
      <c r="C16" s="17" t="s">
        <v>172</v>
      </c>
      <c r="D16" s="18" t="s">
        <v>194</v>
      </c>
      <c r="E16" s="19">
        <v>9</v>
      </c>
      <c r="F16" s="19">
        <v>9</v>
      </c>
      <c r="G16" s="20">
        <f t="shared" si="3"/>
        <v>100</v>
      </c>
      <c r="H16" s="20">
        <f t="shared" si="4"/>
        <v>40</v>
      </c>
      <c r="I16" s="19">
        <v>9</v>
      </c>
      <c r="J16" s="19">
        <v>9</v>
      </c>
      <c r="K16" s="20">
        <f t="shared" si="5"/>
        <v>100</v>
      </c>
      <c r="L16" s="20">
        <f t="shared" si="6"/>
        <v>40</v>
      </c>
      <c r="M16" s="19">
        <v>9</v>
      </c>
      <c r="N16" s="19">
        <v>9</v>
      </c>
      <c r="O16" s="20">
        <f t="shared" si="7"/>
        <v>100</v>
      </c>
      <c r="P16" s="20">
        <f t="shared" si="8"/>
        <v>20</v>
      </c>
      <c r="Q16" s="20">
        <f t="shared" si="9"/>
        <v>100</v>
      </c>
    </row>
    <row r="17" spans="1:17" ht="45">
      <c r="A17" s="14"/>
      <c r="B17">
        <v>14</v>
      </c>
      <c r="C17" s="17" t="s">
        <v>173</v>
      </c>
      <c r="D17" s="18" t="s">
        <v>195</v>
      </c>
      <c r="E17" s="19">
        <v>8</v>
      </c>
      <c r="F17" s="19">
        <v>8</v>
      </c>
      <c r="G17" s="20">
        <f t="shared" si="3"/>
        <v>100</v>
      </c>
      <c r="H17" s="20">
        <f t="shared" si="4"/>
        <v>40</v>
      </c>
      <c r="I17" s="19">
        <v>8</v>
      </c>
      <c r="J17" s="19">
        <v>8</v>
      </c>
      <c r="K17" s="20">
        <f t="shared" si="5"/>
        <v>100</v>
      </c>
      <c r="L17" s="20">
        <f t="shared" si="6"/>
        <v>40</v>
      </c>
      <c r="M17" s="19">
        <v>7</v>
      </c>
      <c r="N17" s="19">
        <v>8</v>
      </c>
      <c r="O17" s="20">
        <f t="shared" si="7"/>
        <v>87.5</v>
      </c>
      <c r="P17" s="20">
        <f t="shared" si="8"/>
        <v>17.5</v>
      </c>
      <c r="Q17" s="20">
        <f t="shared" si="9"/>
        <v>97.5</v>
      </c>
    </row>
    <row r="18" spans="1:17" ht="45">
      <c r="A18" s="14"/>
      <c r="B18">
        <v>15</v>
      </c>
      <c r="C18" s="17" t="s">
        <v>174</v>
      </c>
      <c r="D18" s="18" t="s">
        <v>196</v>
      </c>
      <c r="E18" s="19">
        <v>7</v>
      </c>
      <c r="F18" s="19">
        <v>8</v>
      </c>
      <c r="G18" s="20">
        <f t="shared" si="3"/>
        <v>87.5</v>
      </c>
      <c r="H18" s="20">
        <f t="shared" si="4"/>
        <v>35</v>
      </c>
      <c r="I18" s="19">
        <v>8</v>
      </c>
      <c r="J18" s="19">
        <v>8</v>
      </c>
      <c r="K18" s="20">
        <f t="shared" si="5"/>
        <v>100</v>
      </c>
      <c r="L18" s="20">
        <f t="shared" si="6"/>
        <v>40</v>
      </c>
      <c r="M18" s="19">
        <v>8</v>
      </c>
      <c r="N18" s="19">
        <v>8</v>
      </c>
      <c r="O18" s="20">
        <f t="shared" si="7"/>
        <v>100</v>
      </c>
      <c r="P18" s="20">
        <f t="shared" si="8"/>
        <v>20</v>
      </c>
      <c r="Q18" s="20">
        <f t="shared" si="9"/>
        <v>95</v>
      </c>
    </row>
    <row r="19" spans="1:17" ht="45">
      <c r="A19" s="14"/>
      <c r="B19">
        <v>16</v>
      </c>
      <c r="C19" s="17" t="s">
        <v>175</v>
      </c>
      <c r="D19" s="18" t="s">
        <v>197</v>
      </c>
      <c r="E19" s="19">
        <v>9</v>
      </c>
      <c r="F19" s="19">
        <v>9</v>
      </c>
      <c r="G19" s="20">
        <f t="shared" si="3"/>
        <v>100</v>
      </c>
      <c r="H19" s="20">
        <f t="shared" si="4"/>
        <v>40</v>
      </c>
      <c r="I19" s="19">
        <v>9</v>
      </c>
      <c r="J19" s="19">
        <v>9</v>
      </c>
      <c r="K19" s="20">
        <f t="shared" si="5"/>
        <v>100</v>
      </c>
      <c r="L19" s="20">
        <f t="shared" si="6"/>
        <v>40</v>
      </c>
      <c r="M19" s="19">
        <v>8</v>
      </c>
      <c r="N19" s="19">
        <v>9</v>
      </c>
      <c r="O19" s="20">
        <f t="shared" si="7"/>
        <v>88.88888888888889</v>
      </c>
      <c r="P19" s="20">
        <f t="shared" si="8"/>
        <v>17.77777777777778</v>
      </c>
      <c r="Q19" s="20">
        <f t="shared" si="9"/>
        <v>97.77777777777777</v>
      </c>
    </row>
    <row r="20" spans="1:17" ht="45">
      <c r="A20" s="14"/>
      <c r="B20">
        <v>17</v>
      </c>
      <c r="C20" s="17" t="s">
        <v>176</v>
      </c>
      <c r="D20" s="18" t="s">
        <v>198</v>
      </c>
      <c r="E20" s="19">
        <v>6</v>
      </c>
      <c r="F20" s="19">
        <v>6</v>
      </c>
      <c r="G20" s="20">
        <f t="shared" si="3"/>
        <v>100</v>
      </c>
      <c r="H20" s="20">
        <f t="shared" si="4"/>
        <v>40</v>
      </c>
      <c r="I20" s="19">
        <v>6</v>
      </c>
      <c r="J20" s="19">
        <v>6</v>
      </c>
      <c r="K20" s="20">
        <f t="shared" si="5"/>
        <v>100</v>
      </c>
      <c r="L20" s="20">
        <f t="shared" si="6"/>
        <v>40</v>
      </c>
      <c r="M20" s="19">
        <v>6</v>
      </c>
      <c r="N20" s="19">
        <v>6</v>
      </c>
      <c r="O20" s="20">
        <f t="shared" si="7"/>
        <v>100</v>
      </c>
      <c r="P20" s="20">
        <f t="shared" si="8"/>
        <v>20</v>
      </c>
      <c r="Q20" s="20">
        <f t="shared" si="9"/>
        <v>100</v>
      </c>
    </row>
    <row r="21" spans="1:17" ht="45">
      <c r="A21" s="14"/>
      <c r="B21">
        <v>18</v>
      </c>
      <c r="C21" s="17" t="s">
        <v>177</v>
      </c>
      <c r="D21" s="18" t="s">
        <v>199</v>
      </c>
      <c r="E21" s="19">
        <v>6</v>
      </c>
      <c r="F21" s="19">
        <v>6</v>
      </c>
      <c r="G21" s="20">
        <f t="shared" si="3"/>
        <v>100</v>
      </c>
      <c r="H21" s="20">
        <f t="shared" si="4"/>
        <v>40</v>
      </c>
      <c r="I21" s="19">
        <v>6</v>
      </c>
      <c r="J21" s="19">
        <v>6</v>
      </c>
      <c r="K21" s="20">
        <f t="shared" si="5"/>
        <v>100</v>
      </c>
      <c r="L21" s="20">
        <f t="shared" si="6"/>
        <v>40</v>
      </c>
      <c r="M21" s="19">
        <v>6</v>
      </c>
      <c r="N21" s="19">
        <v>6</v>
      </c>
      <c r="O21" s="20">
        <f t="shared" si="7"/>
        <v>100</v>
      </c>
      <c r="P21" s="20">
        <f t="shared" si="8"/>
        <v>20</v>
      </c>
      <c r="Q21" s="20">
        <f t="shared" si="9"/>
        <v>100</v>
      </c>
    </row>
    <row r="22" spans="1:17" ht="45">
      <c r="A22" s="14"/>
      <c r="B22">
        <v>19</v>
      </c>
      <c r="C22" s="17" t="s">
        <v>178</v>
      </c>
      <c r="D22" s="18" t="s">
        <v>200</v>
      </c>
      <c r="E22" s="19">
        <v>7</v>
      </c>
      <c r="F22" s="19">
        <v>7</v>
      </c>
      <c r="G22" s="20">
        <f t="shared" si="3"/>
        <v>100</v>
      </c>
      <c r="H22" s="20">
        <f t="shared" si="4"/>
        <v>40</v>
      </c>
      <c r="I22" s="19">
        <v>7</v>
      </c>
      <c r="J22" s="19">
        <v>7</v>
      </c>
      <c r="K22" s="20">
        <f t="shared" si="5"/>
        <v>100</v>
      </c>
      <c r="L22" s="20">
        <f t="shared" si="6"/>
        <v>40</v>
      </c>
      <c r="M22" s="19">
        <v>7</v>
      </c>
      <c r="N22" s="19">
        <v>7</v>
      </c>
      <c r="O22" s="20">
        <f t="shared" si="7"/>
        <v>100</v>
      </c>
      <c r="P22" s="20">
        <f t="shared" si="8"/>
        <v>20</v>
      </c>
      <c r="Q22" s="20">
        <f t="shared" si="9"/>
        <v>100</v>
      </c>
    </row>
    <row r="23" spans="1:17" ht="45">
      <c r="A23" s="14"/>
      <c r="B23">
        <v>20</v>
      </c>
      <c r="C23" s="17" t="s">
        <v>179</v>
      </c>
      <c r="D23" s="18" t="s">
        <v>201</v>
      </c>
      <c r="E23" s="19">
        <v>13</v>
      </c>
      <c r="F23" s="19">
        <v>13</v>
      </c>
      <c r="G23" s="20">
        <f t="shared" si="3"/>
        <v>100</v>
      </c>
      <c r="H23" s="20">
        <f t="shared" si="4"/>
        <v>40</v>
      </c>
      <c r="I23" s="19">
        <v>13</v>
      </c>
      <c r="J23" s="19">
        <v>13</v>
      </c>
      <c r="K23" s="20">
        <f t="shared" si="5"/>
        <v>100</v>
      </c>
      <c r="L23" s="20">
        <f t="shared" si="6"/>
        <v>40</v>
      </c>
      <c r="M23" s="19">
        <v>13</v>
      </c>
      <c r="N23" s="19">
        <v>13</v>
      </c>
      <c r="O23" s="20">
        <f t="shared" si="7"/>
        <v>100</v>
      </c>
      <c r="P23" s="20">
        <f t="shared" si="8"/>
        <v>20</v>
      </c>
      <c r="Q23" s="20">
        <f t="shared" si="9"/>
        <v>100</v>
      </c>
    </row>
    <row r="24" spans="1:17" ht="45">
      <c r="A24" s="14"/>
      <c r="B24">
        <v>21</v>
      </c>
      <c r="C24" s="17" t="s">
        <v>180</v>
      </c>
      <c r="D24" s="18" t="s">
        <v>202</v>
      </c>
      <c r="E24" s="19">
        <v>15</v>
      </c>
      <c r="F24" s="19">
        <v>15</v>
      </c>
      <c r="G24" s="20">
        <f t="shared" si="3"/>
        <v>100</v>
      </c>
      <c r="H24" s="20">
        <f t="shared" si="4"/>
        <v>40</v>
      </c>
      <c r="I24" s="19">
        <v>15</v>
      </c>
      <c r="J24" s="19">
        <v>15</v>
      </c>
      <c r="K24" s="20">
        <f t="shared" si="5"/>
        <v>100</v>
      </c>
      <c r="L24" s="20">
        <f t="shared" si="6"/>
        <v>40</v>
      </c>
      <c r="M24" s="19">
        <v>14</v>
      </c>
      <c r="N24" s="19">
        <v>15</v>
      </c>
      <c r="O24" s="20">
        <f t="shared" si="7"/>
        <v>93.33333333333333</v>
      </c>
      <c r="P24" s="20">
        <f t="shared" si="8"/>
        <v>18.666666666666668</v>
      </c>
      <c r="Q24" s="20">
        <f t="shared" si="9"/>
        <v>98.66666666666667</v>
      </c>
    </row>
    <row r="25" spans="1:17" ht="45">
      <c r="A25" s="14"/>
      <c r="B25">
        <v>22</v>
      </c>
      <c r="C25" s="17" t="s">
        <v>181</v>
      </c>
      <c r="D25" s="18" t="s">
        <v>203</v>
      </c>
      <c r="E25" s="19">
        <v>9</v>
      </c>
      <c r="F25" s="19">
        <v>9</v>
      </c>
      <c r="G25" s="20">
        <f t="shared" si="3"/>
        <v>100</v>
      </c>
      <c r="H25" s="20">
        <f t="shared" si="4"/>
        <v>40</v>
      </c>
      <c r="I25" s="19">
        <v>8</v>
      </c>
      <c r="J25" s="19">
        <v>9</v>
      </c>
      <c r="K25" s="20">
        <f t="shared" si="5"/>
        <v>88.88888888888889</v>
      </c>
      <c r="L25" s="20">
        <f t="shared" si="6"/>
        <v>35.55555555555556</v>
      </c>
      <c r="M25" s="19">
        <v>9</v>
      </c>
      <c r="N25" s="19">
        <v>9</v>
      </c>
      <c r="O25" s="20">
        <f t="shared" si="7"/>
        <v>100</v>
      </c>
      <c r="P25" s="20">
        <f t="shared" si="8"/>
        <v>20</v>
      </c>
      <c r="Q25" s="20">
        <f t="shared" si="9"/>
        <v>95.55555555555556</v>
      </c>
    </row>
  </sheetData>
  <sheetProtection/>
  <mergeCells count="8">
    <mergeCell ref="I1:L1"/>
    <mergeCell ref="M1:P1"/>
    <mergeCell ref="Q1:Q2"/>
    <mergeCell ref="D1:D3"/>
    <mergeCell ref="A1:A3"/>
    <mergeCell ref="B1:B3"/>
    <mergeCell ref="C1:C3"/>
    <mergeCell ref="E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5"/>
  <sheetViews>
    <sheetView zoomScale="90" zoomScaleNormal="90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2" sqref="Q2"/>
    </sheetView>
  </sheetViews>
  <sheetFormatPr defaultColWidth="23.00390625" defaultRowHeight="33" customHeight="1"/>
  <cols>
    <col min="1" max="1" width="3.421875" style="0" bestFit="1" customWidth="1"/>
    <col min="2" max="2" width="15.00390625" style="0" customWidth="1"/>
    <col min="3" max="3" width="46.57421875" style="0" customWidth="1"/>
    <col min="4" max="5" width="8.57421875" style="0" bestFit="1" customWidth="1"/>
    <col min="6" max="6" width="8.28125" style="0" bestFit="1" customWidth="1"/>
    <col min="7" max="7" width="5.00390625" style="0" bestFit="1" customWidth="1"/>
    <col min="8" max="9" width="8.57421875" style="0" bestFit="1" customWidth="1"/>
    <col min="10" max="10" width="6.00390625" style="0" bestFit="1" customWidth="1"/>
    <col min="11" max="11" width="5.00390625" style="0" bestFit="1" customWidth="1"/>
    <col min="12" max="12" width="13.421875" style="0" bestFit="1" customWidth="1"/>
    <col min="13" max="13" width="8.57421875" style="0" bestFit="1" customWidth="1"/>
    <col min="14" max="14" width="6.00390625" style="0" bestFit="1" customWidth="1"/>
    <col min="15" max="15" width="5.7109375" style="0" bestFit="1" customWidth="1"/>
    <col min="16" max="16" width="6.00390625" style="0" bestFit="1" customWidth="1"/>
  </cols>
  <sheetData>
    <row r="1" spans="1:16" ht="60" customHeight="1">
      <c r="A1" s="37" t="s">
        <v>7</v>
      </c>
      <c r="B1" s="38" t="s">
        <v>86</v>
      </c>
      <c r="C1" s="35" t="s">
        <v>87</v>
      </c>
      <c r="D1" s="35" t="s">
        <v>88</v>
      </c>
      <c r="E1" s="35"/>
      <c r="F1" s="35"/>
      <c r="G1" s="35"/>
      <c r="H1" s="35" t="s">
        <v>90</v>
      </c>
      <c r="I1" s="35"/>
      <c r="J1" s="35"/>
      <c r="K1" s="35"/>
      <c r="L1" s="35" t="s">
        <v>92</v>
      </c>
      <c r="M1" s="35"/>
      <c r="N1" s="35"/>
      <c r="O1" s="35"/>
      <c r="P1" s="36" t="s">
        <v>28</v>
      </c>
    </row>
    <row r="2" spans="1:16" ht="204.75" customHeight="1">
      <c r="A2" s="37"/>
      <c r="B2" s="38"/>
      <c r="C2" s="35"/>
      <c r="D2" s="12" t="s">
        <v>94</v>
      </c>
      <c r="E2" s="12" t="s">
        <v>17</v>
      </c>
      <c r="F2" s="13" t="s">
        <v>89</v>
      </c>
      <c r="G2" s="13" t="s">
        <v>241</v>
      </c>
      <c r="H2" s="12" t="s">
        <v>91</v>
      </c>
      <c r="I2" s="12" t="s">
        <v>17</v>
      </c>
      <c r="J2" s="13" t="s">
        <v>242</v>
      </c>
      <c r="K2" s="13" t="s">
        <v>243</v>
      </c>
      <c r="L2" s="12" t="s">
        <v>93</v>
      </c>
      <c r="M2" s="12" t="s">
        <v>17</v>
      </c>
      <c r="N2" s="12" t="s">
        <v>244</v>
      </c>
      <c r="O2" s="12" t="s">
        <v>245</v>
      </c>
      <c r="P2" s="36"/>
    </row>
    <row r="3" spans="1:16" ht="33" customHeight="1">
      <c r="A3" s="37"/>
      <c r="B3" s="38"/>
      <c r="C3" s="35"/>
      <c r="D3" s="19"/>
      <c r="E3" s="19"/>
      <c r="F3" s="19">
        <v>100</v>
      </c>
      <c r="G3" s="19">
        <f>F3*0.3</f>
        <v>30</v>
      </c>
      <c r="H3" s="19"/>
      <c r="I3" s="19"/>
      <c r="J3" s="19">
        <v>100</v>
      </c>
      <c r="K3" s="19">
        <f>J3*0.2</f>
        <v>20</v>
      </c>
      <c r="L3" s="19"/>
      <c r="M3" s="19"/>
      <c r="N3" s="19">
        <v>100</v>
      </c>
      <c r="O3" s="19">
        <f>N3*0.5</f>
        <v>50</v>
      </c>
      <c r="P3" s="19">
        <f>G3+K3+O3</f>
        <v>100</v>
      </c>
    </row>
    <row r="4" spans="1:16" ht="49.5" customHeight="1">
      <c r="A4">
        <v>1</v>
      </c>
      <c r="B4" s="17" t="s">
        <v>163</v>
      </c>
      <c r="C4" s="2" t="s">
        <v>184</v>
      </c>
      <c r="D4" s="19">
        <v>15</v>
      </c>
      <c r="E4" s="19">
        <v>15</v>
      </c>
      <c r="F4" s="20">
        <f>D4/E4*100</f>
        <v>100</v>
      </c>
      <c r="G4" s="20">
        <f>F4*0.3</f>
        <v>30</v>
      </c>
      <c r="H4" s="19">
        <v>14</v>
      </c>
      <c r="I4" s="19">
        <v>15</v>
      </c>
      <c r="J4" s="20">
        <f>H4/I4*100</f>
        <v>93.33333333333333</v>
      </c>
      <c r="K4" s="20">
        <f>J4*0.2</f>
        <v>18.666666666666668</v>
      </c>
      <c r="L4" s="21">
        <v>15</v>
      </c>
      <c r="M4" s="21">
        <v>15</v>
      </c>
      <c r="N4" s="20">
        <f>L4/M4*100</f>
        <v>100</v>
      </c>
      <c r="O4" s="20">
        <f>N4*0.5</f>
        <v>50</v>
      </c>
      <c r="P4" s="20">
        <f>G4+K4+O4</f>
        <v>98.66666666666667</v>
      </c>
    </row>
    <row r="5" spans="1:16" ht="33" customHeight="1">
      <c r="A5">
        <v>2</v>
      </c>
      <c r="B5" s="17" t="s">
        <v>164</v>
      </c>
      <c r="C5" s="2" t="s">
        <v>185</v>
      </c>
      <c r="D5" s="19">
        <v>10</v>
      </c>
      <c r="E5" s="19">
        <v>10</v>
      </c>
      <c r="F5" s="20">
        <f>D5/E5*100</f>
        <v>100</v>
      </c>
      <c r="G5" s="20">
        <f aca="true" t="shared" si="0" ref="G5:G25">F5*0.3</f>
        <v>30</v>
      </c>
      <c r="H5" s="19">
        <v>10</v>
      </c>
      <c r="I5" s="19">
        <v>10</v>
      </c>
      <c r="J5" s="20">
        <f>H5/I5*100</f>
        <v>100</v>
      </c>
      <c r="K5" s="20">
        <f aca="true" t="shared" si="1" ref="K5:K25">J5*0.2</f>
        <v>20</v>
      </c>
      <c r="L5" s="21">
        <v>10</v>
      </c>
      <c r="M5" s="21">
        <v>10</v>
      </c>
      <c r="N5" s="20">
        <f>L5/M5*100</f>
        <v>100</v>
      </c>
      <c r="O5" s="20">
        <f aca="true" t="shared" si="2" ref="O5:O25">N5*0.5</f>
        <v>50</v>
      </c>
      <c r="P5" s="20">
        <f>G5+K5+O5</f>
        <v>100</v>
      </c>
    </row>
    <row r="6" spans="1:16" ht="33" customHeight="1">
      <c r="A6">
        <v>3</v>
      </c>
      <c r="B6" s="17" t="s">
        <v>165</v>
      </c>
      <c r="C6" s="2" t="s">
        <v>182</v>
      </c>
      <c r="D6" s="19">
        <v>10</v>
      </c>
      <c r="E6" s="19">
        <v>10</v>
      </c>
      <c r="F6" s="20">
        <f>D6/E6*100</f>
        <v>100</v>
      </c>
      <c r="G6" s="20">
        <f t="shared" si="0"/>
        <v>30</v>
      </c>
      <c r="H6" s="19">
        <v>10</v>
      </c>
      <c r="I6" s="19">
        <v>10</v>
      </c>
      <c r="J6" s="20">
        <f>H6/I6*100</f>
        <v>100</v>
      </c>
      <c r="K6" s="20">
        <f t="shared" si="1"/>
        <v>20</v>
      </c>
      <c r="L6" s="21">
        <v>10</v>
      </c>
      <c r="M6" s="21">
        <v>10</v>
      </c>
      <c r="N6" s="20">
        <f>L6/M6*100</f>
        <v>100</v>
      </c>
      <c r="O6" s="20">
        <f t="shared" si="2"/>
        <v>50</v>
      </c>
      <c r="P6" s="20">
        <f>G6+K6+O6</f>
        <v>100</v>
      </c>
    </row>
    <row r="7" spans="1:16" ht="33" customHeight="1">
      <c r="A7">
        <v>4</v>
      </c>
      <c r="B7" s="17" t="s">
        <v>165</v>
      </c>
      <c r="C7" s="2" t="s">
        <v>183</v>
      </c>
      <c r="D7" s="19">
        <v>15</v>
      </c>
      <c r="E7" s="19">
        <v>15</v>
      </c>
      <c r="F7" s="20">
        <f>D7/E7*100</f>
        <v>100</v>
      </c>
      <c r="G7" s="20">
        <f t="shared" si="0"/>
        <v>30</v>
      </c>
      <c r="H7" s="19">
        <v>15</v>
      </c>
      <c r="I7" s="19">
        <v>15</v>
      </c>
      <c r="J7" s="20">
        <f>H7/I7*100</f>
        <v>100</v>
      </c>
      <c r="K7" s="20">
        <f t="shared" si="1"/>
        <v>20</v>
      </c>
      <c r="L7" s="21">
        <v>15</v>
      </c>
      <c r="M7" s="21">
        <v>15</v>
      </c>
      <c r="N7" s="20">
        <f>L7/M7*100</f>
        <v>100</v>
      </c>
      <c r="O7" s="20">
        <f t="shared" si="2"/>
        <v>50</v>
      </c>
      <c r="P7" s="20">
        <f>G7+K7+O7</f>
        <v>100</v>
      </c>
    </row>
    <row r="8" spans="1:16" ht="33" customHeight="1">
      <c r="A8">
        <v>5</v>
      </c>
      <c r="B8" s="17" t="s">
        <v>165</v>
      </c>
      <c r="C8" s="2" t="s">
        <v>186</v>
      </c>
      <c r="D8" s="19">
        <v>10</v>
      </c>
      <c r="E8" s="19">
        <v>11</v>
      </c>
      <c r="F8" s="20">
        <f>D8/E8*100</f>
        <v>90.9090909090909</v>
      </c>
      <c r="G8" s="20">
        <f t="shared" si="0"/>
        <v>27.27272727272727</v>
      </c>
      <c r="H8" s="19">
        <v>11</v>
      </c>
      <c r="I8" s="19">
        <v>11</v>
      </c>
      <c r="J8" s="20">
        <f>H8/I8*100</f>
        <v>100</v>
      </c>
      <c r="K8" s="20">
        <f t="shared" si="1"/>
        <v>20</v>
      </c>
      <c r="L8" s="21">
        <v>11</v>
      </c>
      <c r="M8" s="21">
        <v>11</v>
      </c>
      <c r="N8" s="20">
        <f>L8/M8*100</f>
        <v>100</v>
      </c>
      <c r="O8" s="20">
        <f t="shared" si="2"/>
        <v>50</v>
      </c>
      <c r="P8" s="20">
        <f>G8+K8+O8</f>
        <v>97.27272727272727</v>
      </c>
    </row>
    <row r="9" spans="1:16" ht="33" customHeight="1">
      <c r="A9">
        <v>6</v>
      </c>
      <c r="B9" s="17" t="s">
        <v>165</v>
      </c>
      <c r="C9" s="2" t="s">
        <v>187</v>
      </c>
      <c r="D9" s="19">
        <v>9</v>
      </c>
      <c r="E9" s="19">
        <v>12</v>
      </c>
      <c r="F9" s="20">
        <f>D9/E9*100</f>
        <v>75</v>
      </c>
      <c r="G9" s="20">
        <f t="shared" si="0"/>
        <v>22.5</v>
      </c>
      <c r="H9" s="19">
        <v>12</v>
      </c>
      <c r="I9" s="19">
        <v>12</v>
      </c>
      <c r="J9" s="20">
        <f>H9/I9*100</f>
        <v>100</v>
      </c>
      <c r="K9" s="20">
        <f t="shared" si="1"/>
        <v>20</v>
      </c>
      <c r="L9" s="21">
        <v>14</v>
      </c>
      <c r="M9" s="21">
        <v>14</v>
      </c>
      <c r="N9" s="20">
        <f>L9/M9*100</f>
        <v>100</v>
      </c>
      <c r="O9" s="20">
        <f t="shared" si="2"/>
        <v>50</v>
      </c>
      <c r="P9" s="20">
        <f>G9+K9+O9</f>
        <v>92.5</v>
      </c>
    </row>
    <row r="10" spans="1:16" ht="33" customHeight="1">
      <c r="A10">
        <v>7</v>
      </c>
      <c r="B10" s="17" t="s">
        <v>166</v>
      </c>
      <c r="C10" s="18" t="s">
        <v>188</v>
      </c>
      <c r="D10" s="19">
        <v>12</v>
      </c>
      <c r="E10" s="19">
        <v>12</v>
      </c>
      <c r="F10" s="20">
        <f aca="true" t="shared" si="3" ref="F10:F25">D10/E10*100</f>
        <v>100</v>
      </c>
      <c r="G10" s="20">
        <f t="shared" si="0"/>
        <v>30</v>
      </c>
      <c r="H10" s="19">
        <v>12</v>
      </c>
      <c r="I10" s="19">
        <v>12</v>
      </c>
      <c r="J10" s="20">
        <f aca="true" t="shared" si="4" ref="J10:J25">H10/I10*100</f>
        <v>100</v>
      </c>
      <c r="K10" s="20">
        <f t="shared" si="1"/>
        <v>20</v>
      </c>
      <c r="L10" s="19">
        <v>12</v>
      </c>
      <c r="M10" s="19">
        <v>12</v>
      </c>
      <c r="N10" s="20">
        <f aca="true" t="shared" si="5" ref="N10:N25">L10/M10*100</f>
        <v>100</v>
      </c>
      <c r="O10" s="20">
        <f t="shared" si="2"/>
        <v>50</v>
      </c>
      <c r="P10" s="20">
        <f aca="true" t="shared" si="6" ref="P10:P25">G10+K10+O10</f>
        <v>100</v>
      </c>
    </row>
    <row r="11" spans="1:16" ht="33" customHeight="1">
      <c r="A11">
        <v>8</v>
      </c>
      <c r="B11" s="17" t="s">
        <v>167</v>
      </c>
      <c r="C11" s="18" t="s">
        <v>189</v>
      </c>
      <c r="D11" s="19">
        <v>7</v>
      </c>
      <c r="E11" s="19">
        <v>7</v>
      </c>
      <c r="F11" s="20">
        <f t="shared" si="3"/>
        <v>100</v>
      </c>
      <c r="G11" s="20">
        <f t="shared" si="0"/>
        <v>30</v>
      </c>
      <c r="H11" s="19">
        <v>7</v>
      </c>
      <c r="I11" s="19">
        <v>7</v>
      </c>
      <c r="J11" s="20">
        <f t="shared" si="4"/>
        <v>100</v>
      </c>
      <c r="K11" s="20">
        <f t="shared" si="1"/>
        <v>20</v>
      </c>
      <c r="L11" s="19">
        <v>7</v>
      </c>
      <c r="M11" s="19">
        <v>7</v>
      </c>
      <c r="N11" s="20">
        <f t="shared" si="5"/>
        <v>100</v>
      </c>
      <c r="O11" s="20">
        <f t="shared" si="2"/>
        <v>50</v>
      </c>
      <c r="P11" s="20">
        <f t="shared" si="6"/>
        <v>100</v>
      </c>
    </row>
    <row r="12" spans="1:16" ht="33" customHeight="1">
      <c r="A12">
        <v>9</v>
      </c>
      <c r="B12" s="17" t="s">
        <v>168</v>
      </c>
      <c r="C12" s="18" t="s">
        <v>190</v>
      </c>
      <c r="D12" s="19">
        <v>20</v>
      </c>
      <c r="E12" s="19">
        <v>20</v>
      </c>
      <c r="F12" s="20">
        <f t="shared" si="3"/>
        <v>100</v>
      </c>
      <c r="G12" s="20">
        <f t="shared" si="0"/>
        <v>30</v>
      </c>
      <c r="H12" s="19">
        <v>20</v>
      </c>
      <c r="I12" s="19">
        <v>20</v>
      </c>
      <c r="J12" s="20">
        <f t="shared" si="4"/>
        <v>100</v>
      </c>
      <c r="K12" s="20">
        <f t="shared" si="1"/>
        <v>20</v>
      </c>
      <c r="L12" s="19">
        <v>20</v>
      </c>
      <c r="M12" s="19">
        <v>20</v>
      </c>
      <c r="N12" s="20">
        <f t="shared" si="5"/>
        <v>100</v>
      </c>
      <c r="O12" s="20">
        <f t="shared" si="2"/>
        <v>50</v>
      </c>
      <c r="P12" s="20">
        <f t="shared" si="6"/>
        <v>100</v>
      </c>
    </row>
    <row r="13" spans="1:16" ht="33" customHeight="1">
      <c r="A13">
        <v>10</v>
      </c>
      <c r="B13" s="17" t="s">
        <v>169</v>
      </c>
      <c r="C13" s="18" t="s">
        <v>191</v>
      </c>
      <c r="D13" s="19">
        <v>14</v>
      </c>
      <c r="E13" s="19">
        <v>14</v>
      </c>
      <c r="F13" s="20">
        <f t="shared" si="3"/>
        <v>100</v>
      </c>
      <c r="G13" s="20">
        <f t="shared" si="0"/>
        <v>30</v>
      </c>
      <c r="H13" s="19">
        <v>14</v>
      </c>
      <c r="I13" s="19">
        <v>14</v>
      </c>
      <c r="J13" s="20">
        <f t="shared" si="4"/>
        <v>100</v>
      </c>
      <c r="K13" s="20">
        <f t="shared" si="1"/>
        <v>20</v>
      </c>
      <c r="L13" s="19">
        <v>14</v>
      </c>
      <c r="M13" s="19">
        <v>14</v>
      </c>
      <c r="N13" s="20">
        <f t="shared" si="5"/>
        <v>100</v>
      </c>
      <c r="O13" s="20">
        <f t="shared" si="2"/>
        <v>50</v>
      </c>
      <c r="P13" s="20">
        <f t="shared" si="6"/>
        <v>100</v>
      </c>
    </row>
    <row r="14" spans="1:16" ht="33" customHeight="1">
      <c r="A14">
        <v>11</v>
      </c>
      <c r="B14" s="17" t="s">
        <v>170</v>
      </c>
      <c r="C14" s="18" t="s">
        <v>192</v>
      </c>
      <c r="D14" s="19">
        <v>7</v>
      </c>
      <c r="E14" s="19">
        <v>7</v>
      </c>
      <c r="F14" s="20">
        <f t="shared" si="3"/>
        <v>100</v>
      </c>
      <c r="G14" s="20">
        <f t="shared" si="0"/>
        <v>30</v>
      </c>
      <c r="H14" s="19">
        <v>7</v>
      </c>
      <c r="I14" s="19">
        <v>7</v>
      </c>
      <c r="J14" s="20">
        <f t="shared" si="4"/>
        <v>100</v>
      </c>
      <c r="K14" s="20">
        <f t="shared" si="1"/>
        <v>20</v>
      </c>
      <c r="L14" s="19">
        <v>7</v>
      </c>
      <c r="M14" s="19">
        <v>7</v>
      </c>
      <c r="N14" s="20">
        <f t="shared" si="5"/>
        <v>100</v>
      </c>
      <c r="O14" s="20">
        <f t="shared" si="2"/>
        <v>50</v>
      </c>
      <c r="P14" s="20">
        <f t="shared" si="6"/>
        <v>100</v>
      </c>
    </row>
    <row r="15" spans="1:22" ht="33" customHeight="1">
      <c r="A15">
        <v>12</v>
      </c>
      <c r="B15" s="17" t="s">
        <v>171</v>
      </c>
      <c r="C15" s="18" t="s">
        <v>193</v>
      </c>
      <c r="D15" s="19">
        <v>13</v>
      </c>
      <c r="E15" s="19">
        <v>13</v>
      </c>
      <c r="F15" s="20">
        <f t="shared" si="3"/>
        <v>100</v>
      </c>
      <c r="G15" s="20">
        <f t="shared" si="0"/>
        <v>30</v>
      </c>
      <c r="H15" s="19">
        <v>13</v>
      </c>
      <c r="I15" s="19">
        <v>13</v>
      </c>
      <c r="J15" s="20">
        <f t="shared" si="4"/>
        <v>100</v>
      </c>
      <c r="K15" s="20">
        <f t="shared" si="1"/>
        <v>20</v>
      </c>
      <c r="L15" s="19">
        <v>13</v>
      </c>
      <c r="M15" s="19">
        <v>13</v>
      </c>
      <c r="N15" s="20">
        <f t="shared" si="5"/>
        <v>100</v>
      </c>
      <c r="O15" s="20">
        <f t="shared" si="2"/>
        <v>50</v>
      </c>
      <c r="P15" s="20">
        <f t="shared" si="6"/>
        <v>100</v>
      </c>
      <c r="T15">
        <v>16.2</v>
      </c>
      <c r="U15">
        <v>49.6</v>
      </c>
      <c r="V15">
        <v>95.4</v>
      </c>
    </row>
    <row r="16" spans="1:16" ht="33" customHeight="1">
      <c r="A16">
        <v>13</v>
      </c>
      <c r="B16" s="17" t="s">
        <v>172</v>
      </c>
      <c r="C16" s="18" t="s">
        <v>194</v>
      </c>
      <c r="D16" s="19">
        <v>9</v>
      </c>
      <c r="E16" s="19">
        <v>9</v>
      </c>
      <c r="F16" s="20">
        <f t="shared" si="3"/>
        <v>100</v>
      </c>
      <c r="G16" s="20">
        <f t="shared" si="0"/>
        <v>30</v>
      </c>
      <c r="H16" s="19">
        <v>9</v>
      </c>
      <c r="I16" s="19">
        <v>9</v>
      </c>
      <c r="J16" s="20">
        <f t="shared" si="4"/>
        <v>100</v>
      </c>
      <c r="K16" s="20">
        <f t="shared" si="1"/>
        <v>20</v>
      </c>
      <c r="L16" s="19">
        <v>9</v>
      </c>
      <c r="M16" s="19">
        <v>9</v>
      </c>
      <c r="N16" s="20">
        <f t="shared" si="5"/>
        <v>100</v>
      </c>
      <c r="O16" s="20">
        <f t="shared" si="2"/>
        <v>50</v>
      </c>
      <c r="P16" s="20">
        <f t="shared" si="6"/>
        <v>100</v>
      </c>
    </row>
    <row r="17" spans="1:16" ht="33" customHeight="1">
      <c r="A17">
        <v>14</v>
      </c>
      <c r="B17" s="17" t="s">
        <v>173</v>
      </c>
      <c r="C17" s="18" t="s">
        <v>195</v>
      </c>
      <c r="D17" s="19">
        <v>7</v>
      </c>
      <c r="E17" s="19">
        <v>8</v>
      </c>
      <c r="F17" s="20">
        <f t="shared" si="3"/>
        <v>87.5</v>
      </c>
      <c r="G17" s="20">
        <f t="shared" si="0"/>
        <v>26.25</v>
      </c>
      <c r="H17" s="19">
        <v>8</v>
      </c>
      <c r="I17" s="19">
        <v>8</v>
      </c>
      <c r="J17" s="20">
        <f t="shared" si="4"/>
        <v>100</v>
      </c>
      <c r="K17" s="20">
        <f t="shared" si="1"/>
        <v>20</v>
      </c>
      <c r="L17" s="19">
        <v>8</v>
      </c>
      <c r="M17" s="19">
        <v>8</v>
      </c>
      <c r="N17" s="20">
        <f t="shared" si="5"/>
        <v>100</v>
      </c>
      <c r="O17" s="20">
        <f t="shared" si="2"/>
        <v>50</v>
      </c>
      <c r="P17" s="20">
        <f t="shared" si="6"/>
        <v>96.25</v>
      </c>
    </row>
    <row r="18" spans="1:16" ht="33" customHeight="1">
      <c r="A18">
        <v>15</v>
      </c>
      <c r="B18" s="17" t="s">
        <v>174</v>
      </c>
      <c r="C18" s="18" t="s">
        <v>196</v>
      </c>
      <c r="D18" s="19">
        <v>7</v>
      </c>
      <c r="E18" s="19">
        <v>8</v>
      </c>
      <c r="F18" s="20">
        <f t="shared" si="3"/>
        <v>87.5</v>
      </c>
      <c r="G18" s="20">
        <f t="shared" si="0"/>
        <v>26.25</v>
      </c>
      <c r="H18" s="19">
        <v>8</v>
      </c>
      <c r="I18" s="19">
        <v>8</v>
      </c>
      <c r="J18" s="20">
        <f t="shared" si="4"/>
        <v>100</v>
      </c>
      <c r="K18" s="20">
        <f t="shared" si="1"/>
        <v>20</v>
      </c>
      <c r="L18" s="19">
        <v>8</v>
      </c>
      <c r="M18" s="19">
        <v>8</v>
      </c>
      <c r="N18" s="20">
        <f t="shared" si="5"/>
        <v>100</v>
      </c>
      <c r="O18" s="20">
        <f t="shared" si="2"/>
        <v>50</v>
      </c>
      <c r="P18" s="20">
        <f t="shared" si="6"/>
        <v>96.25</v>
      </c>
    </row>
    <row r="19" spans="1:16" ht="33" customHeight="1">
      <c r="A19">
        <v>16</v>
      </c>
      <c r="B19" s="17" t="s">
        <v>175</v>
      </c>
      <c r="C19" s="18" t="s">
        <v>197</v>
      </c>
      <c r="D19" s="19">
        <v>8</v>
      </c>
      <c r="E19" s="19">
        <v>9</v>
      </c>
      <c r="F19" s="20">
        <f t="shared" si="3"/>
        <v>88.88888888888889</v>
      </c>
      <c r="G19" s="20">
        <f t="shared" si="0"/>
        <v>26.666666666666664</v>
      </c>
      <c r="H19" s="19">
        <v>9</v>
      </c>
      <c r="I19" s="19">
        <v>9</v>
      </c>
      <c r="J19" s="20">
        <f t="shared" si="4"/>
        <v>100</v>
      </c>
      <c r="K19" s="20">
        <f t="shared" si="1"/>
        <v>20</v>
      </c>
      <c r="L19" s="19">
        <v>9</v>
      </c>
      <c r="M19" s="19">
        <v>9</v>
      </c>
      <c r="N19" s="20">
        <f t="shared" si="5"/>
        <v>100</v>
      </c>
      <c r="O19" s="20">
        <f t="shared" si="2"/>
        <v>50</v>
      </c>
      <c r="P19" s="20">
        <f t="shared" si="6"/>
        <v>96.66666666666666</v>
      </c>
    </row>
    <row r="20" spans="1:16" ht="33" customHeight="1">
      <c r="A20">
        <v>17</v>
      </c>
      <c r="B20" s="17" t="s">
        <v>176</v>
      </c>
      <c r="C20" s="18" t="s">
        <v>198</v>
      </c>
      <c r="D20" s="19">
        <v>6</v>
      </c>
      <c r="E20" s="19">
        <v>6</v>
      </c>
      <c r="F20" s="20">
        <f t="shared" si="3"/>
        <v>100</v>
      </c>
      <c r="G20" s="20">
        <f t="shared" si="0"/>
        <v>30</v>
      </c>
      <c r="H20" s="19">
        <v>6</v>
      </c>
      <c r="I20" s="19">
        <v>6</v>
      </c>
      <c r="J20" s="20">
        <f t="shared" si="4"/>
        <v>100</v>
      </c>
      <c r="K20" s="20">
        <f t="shared" si="1"/>
        <v>20</v>
      </c>
      <c r="L20" s="19">
        <v>6</v>
      </c>
      <c r="M20" s="19">
        <v>6</v>
      </c>
      <c r="N20" s="20">
        <f t="shared" si="5"/>
        <v>100</v>
      </c>
      <c r="O20" s="20">
        <f t="shared" si="2"/>
        <v>50</v>
      </c>
      <c r="P20" s="20">
        <f t="shared" si="6"/>
        <v>100</v>
      </c>
    </row>
    <row r="21" spans="1:16" ht="33" customHeight="1">
      <c r="A21">
        <v>18</v>
      </c>
      <c r="B21" s="17" t="s">
        <v>177</v>
      </c>
      <c r="C21" s="18" t="s">
        <v>199</v>
      </c>
      <c r="D21" s="19">
        <v>6</v>
      </c>
      <c r="E21" s="19">
        <v>6</v>
      </c>
      <c r="F21" s="20">
        <f t="shared" si="3"/>
        <v>100</v>
      </c>
      <c r="G21" s="20">
        <f t="shared" si="0"/>
        <v>30</v>
      </c>
      <c r="H21" s="19">
        <v>6</v>
      </c>
      <c r="I21" s="19">
        <v>6</v>
      </c>
      <c r="J21" s="20">
        <f t="shared" si="4"/>
        <v>100</v>
      </c>
      <c r="K21" s="20">
        <f t="shared" si="1"/>
        <v>20</v>
      </c>
      <c r="L21" s="19">
        <v>6</v>
      </c>
      <c r="M21" s="19">
        <v>6</v>
      </c>
      <c r="N21" s="20">
        <f t="shared" si="5"/>
        <v>100</v>
      </c>
      <c r="O21" s="20">
        <f t="shared" si="2"/>
        <v>50</v>
      </c>
      <c r="P21" s="20">
        <f t="shared" si="6"/>
        <v>100</v>
      </c>
    </row>
    <row r="22" spans="1:16" ht="33" customHeight="1">
      <c r="A22">
        <v>19</v>
      </c>
      <c r="B22" s="17" t="s">
        <v>178</v>
      </c>
      <c r="C22" s="18" t="s">
        <v>200</v>
      </c>
      <c r="D22" s="19">
        <v>7</v>
      </c>
      <c r="E22" s="19">
        <v>7</v>
      </c>
      <c r="F22" s="20">
        <f t="shared" si="3"/>
        <v>100</v>
      </c>
      <c r="G22" s="20">
        <f t="shared" si="0"/>
        <v>30</v>
      </c>
      <c r="H22" s="19">
        <v>7</v>
      </c>
      <c r="I22" s="19">
        <v>7</v>
      </c>
      <c r="J22" s="20">
        <f t="shared" si="4"/>
        <v>100</v>
      </c>
      <c r="K22" s="20">
        <f t="shared" si="1"/>
        <v>20</v>
      </c>
      <c r="L22" s="19">
        <v>7</v>
      </c>
      <c r="M22" s="19">
        <v>7</v>
      </c>
      <c r="N22" s="20">
        <f t="shared" si="5"/>
        <v>100</v>
      </c>
      <c r="O22" s="20">
        <f t="shared" si="2"/>
        <v>50</v>
      </c>
      <c r="P22" s="20">
        <f t="shared" si="6"/>
        <v>100</v>
      </c>
    </row>
    <row r="23" spans="1:16" ht="33" customHeight="1">
      <c r="A23">
        <v>20</v>
      </c>
      <c r="B23" s="17" t="s">
        <v>179</v>
      </c>
      <c r="C23" s="18" t="s">
        <v>201</v>
      </c>
      <c r="D23" s="19">
        <v>13</v>
      </c>
      <c r="E23" s="19">
        <v>13</v>
      </c>
      <c r="F23" s="20">
        <f t="shared" si="3"/>
        <v>100</v>
      </c>
      <c r="G23" s="20">
        <f t="shared" si="0"/>
        <v>30</v>
      </c>
      <c r="H23" s="19">
        <v>12</v>
      </c>
      <c r="I23" s="19">
        <v>13</v>
      </c>
      <c r="J23" s="20">
        <f t="shared" si="4"/>
        <v>92.3076923076923</v>
      </c>
      <c r="K23" s="20">
        <f t="shared" si="1"/>
        <v>18.461538461538463</v>
      </c>
      <c r="L23" s="19">
        <v>13</v>
      </c>
      <c r="M23" s="19">
        <v>13</v>
      </c>
      <c r="N23" s="20">
        <f t="shared" si="5"/>
        <v>100</v>
      </c>
      <c r="O23" s="20">
        <f t="shared" si="2"/>
        <v>50</v>
      </c>
      <c r="P23" s="20">
        <f t="shared" si="6"/>
        <v>98.46153846153847</v>
      </c>
    </row>
    <row r="24" spans="1:16" ht="33" customHeight="1">
      <c r="A24">
        <v>21</v>
      </c>
      <c r="B24" s="17" t="s">
        <v>180</v>
      </c>
      <c r="C24" s="18" t="s">
        <v>202</v>
      </c>
      <c r="D24" s="19">
        <v>15</v>
      </c>
      <c r="E24" s="19">
        <v>15</v>
      </c>
      <c r="F24" s="20">
        <f t="shared" si="3"/>
        <v>100</v>
      </c>
      <c r="G24" s="20">
        <f t="shared" si="0"/>
        <v>30</v>
      </c>
      <c r="H24" s="19">
        <v>15</v>
      </c>
      <c r="I24" s="19">
        <v>15</v>
      </c>
      <c r="J24" s="20">
        <f t="shared" si="4"/>
        <v>100</v>
      </c>
      <c r="K24" s="20">
        <f t="shared" si="1"/>
        <v>20</v>
      </c>
      <c r="L24" s="19">
        <v>15</v>
      </c>
      <c r="M24" s="19">
        <v>15</v>
      </c>
      <c r="N24" s="20">
        <f t="shared" si="5"/>
        <v>100</v>
      </c>
      <c r="O24" s="20">
        <f t="shared" si="2"/>
        <v>50</v>
      </c>
      <c r="P24" s="20">
        <f t="shared" si="6"/>
        <v>100</v>
      </c>
    </row>
    <row r="25" spans="1:16" ht="33" customHeight="1">
      <c r="A25">
        <v>22</v>
      </c>
      <c r="B25" s="17" t="s">
        <v>181</v>
      </c>
      <c r="C25" s="18" t="s">
        <v>203</v>
      </c>
      <c r="D25" s="19">
        <v>8</v>
      </c>
      <c r="E25" s="19">
        <v>9</v>
      </c>
      <c r="F25" s="20">
        <f t="shared" si="3"/>
        <v>88.88888888888889</v>
      </c>
      <c r="G25" s="20">
        <f t="shared" si="0"/>
        <v>26.666666666666664</v>
      </c>
      <c r="H25" s="19">
        <v>7</v>
      </c>
      <c r="I25" s="19">
        <v>9</v>
      </c>
      <c r="J25" s="20">
        <f t="shared" si="4"/>
        <v>77.77777777777779</v>
      </c>
      <c r="K25" s="20">
        <f t="shared" si="1"/>
        <v>15.555555555555557</v>
      </c>
      <c r="L25" s="19">
        <v>8</v>
      </c>
      <c r="M25" s="19">
        <v>9</v>
      </c>
      <c r="N25" s="20">
        <f t="shared" si="5"/>
        <v>88.88888888888889</v>
      </c>
      <c r="O25" s="20">
        <f t="shared" si="2"/>
        <v>44.44444444444444</v>
      </c>
      <c r="P25" s="20">
        <f t="shared" si="6"/>
        <v>86.66666666666666</v>
      </c>
    </row>
  </sheetData>
  <sheetProtection/>
  <mergeCells count="7">
    <mergeCell ref="L1:O1"/>
    <mergeCell ref="P1:P2"/>
    <mergeCell ref="A1:A3"/>
    <mergeCell ref="B1:B3"/>
    <mergeCell ref="C1:C3"/>
    <mergeCell ref="D1:G1"/>
    <mergeCell ref="H1:K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="50" zoomScaleNormal="50" zoomScalePageLayoutView="0" workbookViewId="0" topLeftCell="A64">
      <selection activeCell="G81" sqref="G81"/>
    </sheetView>
  </sheetViews>
  <sheetFormatPr defaultColWidth="9.140625" defaultRowHeight="15"/>
  <cols>
    <col min="1" max="1" width="9.140625" style="23" customWidth="1"/>
    <col min="2" max="2" width="24.140625" style="23" bestFit="1" customWidth="1"/>
    <col min="3" max="3" width="51.8515625" style="23" bestFit="1" customWidth="1"/>
    <col min="4" max="4" width="8.140625" style="23" customWidth="1"/>
    <col min="5" max="5" width="9.140625" style="29" customWidth="1"/>
    <col min="6" max="9" width="9.140625" style="31" customWidth="1"/>
    <col min="10" max="16384" width="9.140625" style="23" customWidth="1"/>
  </cols>
  <sheetData>
    <row r="1" spans="1:23" ht="64.5" customHeight="1">
      <c r="A1" s="40" t="s">
        <v>95</v>
      </c>
      <c r="B1" s="40" t="s">
        <v>96</v>
      </c>
      <c r="C1" s="40" t="s">
        <v>87</v>
      </c>
      <c r="D1" s="40" t="s">
        <v>97</v>
      </c>
      <c r="E1" s="39" t="s">
        <v>110</v>
      </c>
      <c r="F1" s="39"/>
      <c r="G1" s="39"/>
      <c r="H1" s="39"/>
      <c r="I1" s="39" t="s">
        <v>98</v>
      </c>
      <c r="J1" s="39"/>
      <c r="K1" s="39"/>
      <c r="L1" s="39" t="s">
        <v>99</v>
      </c>
      <c r="M1" s="39"/>
      <c r="N1" s="39"/>
      <c r="O1" s="39"/>
      <c r="P1" s="39" t="s">
        <v>100</v>
      </c>
      <c r="Q1" s="39"/>
      <c r="R1" s="39"/>
      <c r="S1" s="39"/>
      <c r="T1" s="39" t="s">
        <v>101</v>
      </c>
      <c r="U1" s="39"/>
      <c r="V1" s="39"/>
      <c r="W1" s="39"/>
    </row>
    <row r="2" spans="1:23" ht="15">
      <c r="A2" s="40"/>
      <c r="B2" s="40"/>
      <c r="C2" s="40"/>
      <c r="D2" s="40"/>
      <c r="E2" s="24" t="s">
        <v>107</v>
      </c>
      <c r="F2" s="24" t="s">
        <v>108</v>
      </c>
      <c r="G2" s="24" t="s">
        <v>109</v>
      </c>
      <c r="H2" s="24" t="s">
        <v>102</v>
      </c>
      <c r="I2" s="24" t="s">
        <v>111</v>
      </c>
      <c r="J2" s="24" t="s">
        <v>112</v>
      </c>
      <c r="K2" s="24" t="s">
        <v>103</v>
      </c>
      <c r="L2" s="24" t="s">
        <v>113</v>
      </c>
      <c r="M2" s="24" t="s">
        <v>114</v>
      </c>
      <c r="N2" s="24" t="s">
        <v>115</v>
      </c>
      <c r="O2" s="24" t="s">
        <v>104</v>
      </c>
      <c r="P2" s="24" t="s">
        <v>116</v>
      </c>
      <c r="Q2" s="24" t="s">
        <v>117</v>
      </c>
      <c r="R2" s="24" t="s">
        <v>118</v>
      </c>
      <c r="S2" s="24" t="s">
        <v>105</v>
      </c>
      <c r="T2" s="24" t="s">
        <v>119</v>
      </c>
      <c r="U2" s="24" t="s">
        <v>120</v>
      </c>
      <c r="V2" s="24" t="s">
        <v>121</v>
      </c>
      <c r="W2" s="24" t="s">
        <v>106</v>
      </c>
    </row>
    <row r="3" spans="1:23" ht="15">
      <c r="A3" s="40"/>
      <c r="B3" s="40"/>
      <c r="C3" s="40"/>
      <c r="D3" s="40"/>
      <c r="E3" s="25">
        <v>30</v>
      </c>
      <c r="F3" s="26">
        <v>30</v>
      </c>
      <c r="G3" s="26">
        <v>40</v>
      </c>
      <c r="H3" s="26">
        <v>100</v>
      </c>
      <c r="I3" s="25">
        <v>50</v>
      </c>
      <c r="J3" s="26">
        <v>50</v>
      </c>
      <c r="K3" s="26">
        <v>100</v>
      </c>
      <c r="L3" s="25">
        <v>30</v>
      </c>
      <c r="M3" s="26">
        <v>40</v>
      </c>
      <c r="N3" s="26">
        <v>30</v>
      </c>
      <c r="O3" s="26">
        <v>100</v>
      </c>
      <c r="P3" s="25">
        <v>40</v>
      </c>
      <c r="Q3" s="26">
        <v>40</v>
      </c>
      <c r="R3" s="26">
        <v>20</v>
      </c>
      <c r="S3" s="26">
        <v>100</v>
      </c>
      <c r="T3" s="25">
        <v>30</v>
      </c>
      <c r="U3" s="26">
        <v>20</v>
      </c>
      <c r="V3" s="26">
        <v>50</v>
      </c>
      <c r="W3" s="26">
        <v>100</v>
      </c>
    </row>
    <row r="4" spans="1:23" ht="30">
      <c r="A4" s="23">
        <v>1</v>
      </c>
      <c r="B4" s="27" t="s">
        <v>175</v>
      </c>
      <c r="C4" s="28" t="s">
        <v>197</v>
      </c>
      <c r="D4" s="29">
        <f aca="true" t="shared" si="0" ref="D4:D25">AVERAGE(H4,K4,O4,S4,W4)</f>
        <v>97.33434343434344</v>
      </c>
      <c r="E4" s="29">
        <f>1ОиДинфоб!G20</f>
        <v>25.227272727272723</v>
      </c>
      <c r="F4" s="29">
        <f>1ОиДинфоб!J20</f>
        <v>27</v>
      </c>
      <c r="G4" s="29">
        <f>1ОиДинфоб!P20</f>
        <v>40</v>
      </c>
      <c r="H4" s="29">
        <f aca="true" t="shared" si="1" ref="H4:H25">E4+F4+G4</f>
        <v>92.22727272727272</v>
      </c>
      <c r="I4" s="29">
        <f>2КомУслОц!F20</f>
        <v>50</v>
      </c>
      <c r="J4" s="29">
        <f>2КомУслОц!J20</f>
        <v>50</v>
      </c>
      <c r="K4" s="29">
        <f aca="true" t="shared" si="2" ref="K4:K25">I4+J4</f>
        <v>100</v>
      </c>
      <c r="L4" s="23">
        <f>3УслДостИнвОц!F19</f>
        <v>30</v>
      </c>
      <c r="M4" s="23">
        <f>3УслДостИнвОц!I19</f>
        <v>40</v>
      </c>
      <c r="N4" s="23">
        <f>3УслДостИнвОц!M19</f>
        <v>30</v>
      </c>
      <c r="O4" s="23">
        <f aca="true" t="shared" si="3" ref="O4:O25">L4+M4+N4</f>
        <v>100</v>
      </c>
      <c r="P4" s="29">
        <f>4ДобрВежл!H19</f>
        <v>40</v>
      </c>
      <c r="Q4" s="29">
        <f>4ДобрВежл!L19</f>
        <v>40</v>
      </c>
      <c r="R4" s="29">
        <f>4ДобрВежл!P19</f>
        <v>17.77777777777778</v>
      </c>
      <c r="S4" s="29">
        <f aca="true" t="shared" si="4" ref="S4:S25">SUM(P4:R4)</f>
        <v>97.77777777777777</v>
      </c>
      <c r="T4" s="29">
        <f>5УдовлУсл!G19</f>
        <v>26.666666666666664</v>
      </c>
      <c r="U4" s="29">
        <f>5УдовлУсл!K19</f>
        <v>20</v>
      </c>
      <c r="V4" s="29">
        <f>5УдовлУсл!O19</f>
        <v>50</v>
      </c>
      <c r="W4" s="29">
        <f aca="true" t="shared" si="5" ref="W4:W25">SUM(T4:V4)</f>
        <v>96.66666666666666</v>
      </c>
    </row>
    <row r="5" spans="1:23" ht="30">
      <c r="A5" s="23">
        <v>2</v>
      </c>
      <c r="B5" s="27" t="s">
        <v>180</v>
      </c>
      <c r="C5" s="28" t="s">
        <v>202</v>
      </c>
      <c r="D5" s="29">
        <f t="shared" si="0"/>
        <v>97.24705882352941</v>
      </c>
      <c r="E5" s="29">
        <f>1ОиДинфоб!G25</f>
        <v>26.56862745098039</v>
      </c>
      <c r="F5" s="29">
        <f>1ОиДинфоб!J25</f>
        <v>27</v>
      </c>
      <c r="G5" s="29">
        <f>1ОиДинфоб!P25</f>
        <v>40</v>
      </c>
      <c r="H5" s="29">
        <f t="shared" si="1"/>
        <v>93.56862745098039</v>
      </c>
      <c r="I5" s="29">
        <f>2КомУслОц!F25</f>
        <v>50</v>
      </c>
      <c r="J5" s="29">
        <f>2КомУслОц!J25</f>
        <v>50</v>
      </c>
      <c r="K5" s="29">
        <f t="shared" si="2"/>
        <v>100</v>
      </c>
      <c r="L5" s="23">
        <f>3УслДостИнвОц!F24</f>
        <v>24</v>
      </c>
      <c r="M5" s="23">
        <f>3УслДостИнвОц!I24</f>
        <v>40</v>
      </c>
      <c r="N5" s="23">
        <f>3УслДостИнвОц!M24</f>
        <v>30</v>
      </c>
      <c r="O5" s="23">
        <f t="shared" si="3"/>
        <v>94</v>
      </c>
      <c r="P5" s="29">
        <f>4ДобрВежл!H24</f>
        <v>40</v>
      </c>
      <c r="Q5" s="29">
        <f>4ДобрВежл!L24</f>
        <v>40</v>
      </c>
      <c r="R5" s="29">
        <f>4ДобрВежл!P24</f>
        <v>18.666666666666668</v>
      </c>
      <c r="S5" s="29">
        <f t="shared" si="4"/>
        <v>98.66666666666667</v>
      </c>
      <c r="T5" s="29">
        <f>5УдовлУсл!G24</f>
        <v>30</v>
      </c>
      <c r="U5" s="29">
        <f>5УдовлУсл!K24</f>
        <v>20</v>
      </c>
      <c r="V5" s="29">
        <f>5УдовлУсл!O24</f>
        <v>50</v>
      </c>
      <c r="W5" s="29">
        <f t="shared" si="5"/>
        <v>100</v>
      </c>
    </row>
    <row r="6" spans="1:23" ht="30">
      <c r="A6" s="23">
        <v>3</v>
      </c>
      <c r="B6" s="27" t="s">
        <v>166</v>
      </c>
      <c r="C6" s="28" t="s">
        <v>188</v>
      </c>
      <c r="D6" s="29">
        <f t="shared" si="0"/>
        <v>96.934375</v>
      </c>
      <c r="E6" s="29">
        <f>1ОиДинфоб!G11</f>
        <v>23.671875</v>
      </c>
      <c r="F6" s="29">
        <f>1ОиДинфоб!J11</f>
        <v>27</v>
      </c>
      <c r="G6" s="29">
        <f>1ОиДинфоб!P11</f>
        <v>40</v>
      </c>
      <c r="H6" s="29">
        <f t="shared" si="1"/>
        <v>90.671875</v>
      </c>
      <c r="I6" s="29">
        <f>2КомУслОц!F11</f>
        <v>50</v>
      </c>
      <c r="J6" s="29">
        <f>2КомУслОц!J11</f>
        <v>50</v>
      </c>
      <c r="K6" s="29">
        <f t="shared" si="2"/>
        <v>100</v>
      </c>
      <c r="L6" s="23">
        <f>3УслДостИнвОц!F10</f>
        <v>24</v>
      </c>
      <c r="M6" s="23">
        <f>3УслДостИнвОц!I10</f>
        <v>40</v>
      </c>
      <c r="N6" s="23">
        <f>3УслДостИнвОц!M10</f>
        <v>30</v>
      </c>
      <c r="O6" s="23">
        <f t="shared" si="3"/>
        <v>94</v>
      </c>
      <c r="P6" s="29">
        <f>4ДобрВежл!H10</f>
        <v>40</v>
      </c>
      <c r="Q6" s="29">
        <f>4ДобрВежл!L10</f>
        <v>40</v>
      </c>
      <c r="R6" s="29">
        <f>4ДобрВежл!P10</f>
        <v>20</v>
      </c>
      <c r="S6" s="29">
        <f t="shared" si="4"/>
        <v>100</v>
      </c>
      <c r="T6" s="29">
        <f>5УдовлУсл!G10</f>
        <v>30</v>
      </c>
      <c r="U6" s="29">
        <f>5УдовлУсл!K10</f>
        <v>20</v>
      </c>
      <c r="V6" s="29">
        <f>5УдовлУсл!O10</f>
        <v>50</v>
      </c>
      <c r="W6" s="29">
        <f t="shared" si="5"/>
        <v>100</v>
      </c>
    </row>
    <row r="7" spans="1:23" ht="30">
      <c r="A7" s="23">
        <v>4</v>
      </c>
      <c r="B7" s="27" t="s">
        <v>168</v>
      </c>
      <c r="C7" s="28" t="s">
        <v>190</v>
      </c>
      <c r="D7" s="29">
        <f t="shared" si="0"/>
        <v>94.87352941176471</v>
      </c>
      <c r="E7" s="29">
        <f>1ОиДинфоб!G13</f>
        <v>25.36764705882353</v>
      </c>
      <c r="F7" s="29">
        <f>1ОиДинфоб!J13</f>
        <v>18</v>
      </c>
      <c r="G7" s="29">
        <f>1ОиДинфоб!P13</f>
        <v>40</v>
      </c>
      <c r="H7" s="29">
        <f t="shared" si="1"/>
        <v>83.36764705882354</v>
      </c>
      <c r="I7" s="29">
        <f>2КомУслОц!F13</f>
        <v>50</v>
      </c>
      <c r="J7" s="29">
        <f>2КомУслОц!J13</f>
        <v>50</v>
      </c>
      <c r="K7" s="29">
        <f t="shared" si="2"/>
        <v>100</v>
      </c>
      <c r="L7" s="23">
        <f>3УслДостИнвОц!F12</f>
        <v>30</v>
      </c>
      <c r="M7" s="23">
        <f>3УслДостИнвОц!I12</f>
        <v>32</v>
      </c>
      <c r="N7" s="23">
        <f>3УслДостИнвОц!M12</f>
        <v>30</v>
      </c>
      <c r="O7" s="23">
        <f t="shared" si="3"/>
        <v>92</v>
      </c>
      <c r="P7" s="29">
        <f>4ДобрВежл!H12</f>
        <v>40</v>
      </c>
      <c r="Q7" s="29">
        <f>4ДобрВежл!L12</f>
        <v>40</v>
      </c>
      <c r="R7" s="29">
        <f>4ДобрВежл!P12</f>
        <v>19</v>
      </c>
      <c r="S7" s="29">
        <f t="shared" si="4"/>
        <v>99</v>
      </c>
      <c r="T7" s="29">
        <f>5УдовлУсл!G12</f>
        <v>30</v>
      </c>
      <c r="U7" s="29">
        <f>5УдовлУсл!K12</f>
        <v>20</v>
      </c>
      <c r="V7" s="29">
        <f>5УдовлУсл!O12</f>
        <v>50</v>
      </c>
      <c r="W7" s="29">
        <f t="shared" si="5"/>
        <v>100</v>
      </c>
    </row>
    <row r="8" spans="1:23" ht="26.25">
      <c r="A8" s="23">
        <v>5</v>
      </c>
      <c r="B8" s="27" t="s">
        <v>164</v>
      </c>
      <c r="C8" s="30" t="s">
        <v>185</v>
      </c>
      <c r="D8" s="29">
        <f t="shared" si="0"/>
        <v>94.65</v>
      </c>
      <c r="E8" s="29">
        <f>1ОиДинфоб!G6</f>
        <v>26.25</v>
      </c>
      <c r="F8" s="29">
        <f>1ОиДинфоб!J6</f>
        <v>27</v>
      </c>
      <c r="G8" s="29">
        <f>1ОиДинфоб!P6</f>
        <v>40</v>
      </c>
      <c r="H8" s="29">
        <f t="shared" si="1"/>
        <v>93.25</v>
      </c>
      <c r="I8" s="29">
        <f>2КомУслОц!F6</f>
        <v>50</v>
      </c>
      <c r="J8" s="29">
        <f>2КомУслОц!J6</f>
        <v>50</v>
      </c>
      <c r="K8" s="29">
        <f t="shared" si="2"/>
        <v>100</v>
      </c>
      <c r="L8" s="23">
        <f>3УслДостИнвОц!F5</f>
        <v>18</v>
      </c>
      <c r="M8" s="23">
        <f>3УслДостИнвОц!I5</f>
        <v>32</v>
      </c>
      <c r="N8" s="23">
        <f>3УслДостИнвОц!M5</f>
        <v>30</v>
      </c>
      <c r="O8" s="23">
        <f t="shared" si="3"/>
        <v>80</v>
      </c>
      <c r="P8" s="29">
        <f>4ДобрВежл!H5</f>
        <v>40</v>
      </c>
      <c r="Q8" s="29">
        <f>4ДобрВежл!L5</f>
        <v>40</v>
      </c>
      <c r="R8" s="29">
        <f>4ДобрВежл!P5</f>
        <v>20</v>
      </c>
      <c r="S8" s="29">
        <f t="shared" si="4"/>
        <v>100</v>
      </c>
      <c r="T8" s="29">
        <f>5УдовлУсл!G5</f>
        <v>30</v>
      </c>
      <c r="U8" s="29">
        <f>5УдовлУсл!K5</f>
        <v>20</v>
      </c>
      <c r="V8" s="29">
        <f>5УдовлУсл!O5</f>
        <v>50</v>
      </c>
      <c r="W8" s="29">
        <f t="shared" si="5"/>
        <v>100</v>
      </c>
    </row>
    <row r="9" spans="1:23" ht="26.25">
      <c r="A9" s="23">
        <v>6</v>
      </c>
      <c r="B9" s="27" t="s">
        <v>163</v>
      </c>
      <c r="C9" s="30" t="s">
        <v>184</v>
      </c>
      <c r="D9" s="29">
        <f t="shared" si="0"/>
        <v>94.48484848484848</v>
      </c>
      <c r="E9" s="29">
        <f>1ОиДинфоб!G5</f>
        <v>24.09090909090909</v>
      </c>
      <c r="F9" s="29">
        <f>1ОиДинфоб!J5</f>
        <v>27</v>
      </c>
      <c r="G9" s="29">
        <f>1ОиДинфоб!P5</f>
        <v>40</v>
      </c>
      <c r="H9" s="29">
        <f t="shared" si="1"/>
        <v>91.0909090909091</v>
      </c>
      <c r="I9" s="29">
        <f>2КомУслОц!F5</f>
        <v>50</v>
      </c>
      <c r="J9" s="29">
        <f>2КомУслОц!J5</f>
        <v>46.666666666666664</v>
      </c>
      <c r="K9" s="29">
        <f t="shared" si="2"/>
        <v>96.66666666666666</v>
      </c>
      <c r="L9" s="23">
        <f>3УслДостИнвОц!F4</f>
        <v>24</v>
      </c>
      <c r="M9" s="23">
        <f>3УслДостИнвОц!I4</f>
        <v>32</v>
      </c>
      <c r="N9" s="23">
        <f>3УслДостИнвОц!M4</f>
        <v>30</v>
      </c>
      <c r="O9" s="23">
        <f t="shared" si="3"/>
        <v>86</v>
      </c>
      <c r="P9" s="29">
        <f>4ДобрВежл!H4</f>
        <v>40</v>
      </c>
      <c r="Q9" s="29">
        <f>4ДобрВежл!L4</f>
        <v>40</v>
      </c>
      <c r="R9" s="29">
        <f>4ДобрВежл!P4</f>
        <v>20</v>
      </c>
      <c r="S9" s="29">
        <f t="shared" si="4"/>
        <v>100</v>
      </c>
      <c r="T9" s="29">
        <f>5УдовлУсл!G4</f>
        <v>30</v>
      </c>
      <c r="U9" s="29">
        <f>5УдовлУсл!K4</f>
        <v>18.666666666666668</v>
      </c>
      <c r="V9" s="29">
        <f>5УдовлУсл!O4</f>
        <v>50</v>
      </c>
      <c r="W9" s="29">
        <f t="shared" si="5"/>
        <v>98.66666666666667</v>
      </c>
    </row>
    <row r="10" spans="1:23" ht="26.25">
      <c r="A10" s="23">
        <v>7</v>
      </c>
      <c r="B10" s="27" t="s">
        <v>165</v>
      </c>
      <c r="C10" s="30" t="s">
        <v>186</v>
      </c>
      <c r="D10" s="29">
        <f t="shared" si="0"/>
        <v>93.17329545454545</v>
      </c>
      <c r="E10" s="29">
        <f>1ОиДинфоб!G9</f>
        <v>28.59375</v>
      </c>
      <c r="F10" s="29">
        <f>1ОиДинфоб!J9</f>
        <v>30</v>
      </c>
      <c r="G10" s="29">
        <f>1ОиДинфоб!P9</f>
        <v>40</v>
      </c>
      <c r="H10" s="29">
        <f t="shared" si="1"/>
        <v>98.59375</v>
      </c>
      <c r="I10" s="29">
        <f>2КомУслОц!F9</f>
        <v>50</v>
      </c>
      <c r="J10" s="29">
        <f>2КомУслОц!J9</f>
        <v>50</v>
      </c>
      <c r="K10" s="29">
        <f t="shared" si="2"/>
        <v>100</v>
      </c>
      <c r="L10" s="23">
        <f>3УслДостИнвОц!F8</f>
        <v>30</v>
      </c>
      <c r="M10" s="23">
        <f>3УслДостИнвОц!I8</f>
        <v>40</v>
      </c>
      <c r="N10" s="23">
        <f>3УслДостИнвОц!M8</f>
        <v>0</v>
      </c>
      <c r="O10" s="23">
        <f t="shared" si="3"/>
        <v>70</v>
      </c>
      <c r="P10" s="29">
        <f>4ДобрВежл!H8</f>
        <v>40</v>
      </c>
      <c r="Q10" s="29">
        <f>4ДобрВежл!L8</f>
        <v>40</v>
      </c>
      <c r="R10" s="29">
        <f>4ДобрВежл!P8</f>
        <v>20</v>
      </c>
      <c r="S10" s="29">
        <f t="shared" si="4"/>
        <v>100</v>
      </c>
      <c r="T10" s="29">
        <f>5УдовлУсл!G8</f>
        <v>27.27272727272727</v>
      </c>
      <c r="U10" s="29">
        <f>5УдовлУсл!K8</f>
        <v>20</v>
      </c>
      <c r="V10" s="29">
        <f>5УдовлУсл!O8</f>
        <v>50</v>
      </c>
      <c r="W10" s="29">
        <f t="shared" si="5"/>
        <v>97.27272727272727</v>
      </c>
    </row>
    <row r="11" spans="1:23" ht="26.25">
      <c r="A11" s="23">
        <v>8</v>
      </c>
      <c r="B11" s="27" t="s">
        <v>165</v>
      </c>
      <c r="C11" s="30" t="s">
        <v>182</v>
      </c>
      <c r="D11" s="29">
        <f t="shared" si="0"/>
        <v>92.31818181818183</v>
      </c>
      <c r="E11" s="29">
        <f>1ОиДинфоб!G7</f>
        <v>26.59090909090909</v>
      </c>
      <c r="F11" s="29">
        <f>1ОиДинфоб!J7</f>
        <v>27</v>
      </c>
      <c r="G11" s="29">
        <f>1ОиДинфоб!P7</f>
        <v>40</v>
      </c>
      <c r="H11" s="29">
        <f t="shared" si="1"/>
        <v>93.5909090909091</v>
      </c>
      <c r="I11" s="29">
        <f>2КомУслОц!F7</f>
        <v>50</v>
      </c>
      <c r="J11" s="29">
        <f>2КомУслОц!J7</f>
        <v>50</v>
      </c>
      <c r="K11" s="29">
        <f t="shared" si="2"/>
        <v>100</v>
      </c>
      <c r="L11" s="23">
        <f>3УслДостИнвОц!F6</f>
        <v>6</v>
      </c>
      <c r="M11" s="23">
        <f>3УслДостИнвОц!I6</f>
        <v>32</v>
      </c>
      <c r="N11" s="23">
        <f>3УслДостИнвОц!M6</f>
        <v>30</v>
      </c>
      <c r="O11" s="23">
        <f t="shared" si="3"/>
        <v>68</v>
      </c>
      <c r="P11" s="29">
        <f>4ДобрВежл!H6</f>
        <v>40</v>
      </c>
      <c r="Q11" s="29">
        <f>4ДобрВежл!L6</f>
        <v>40</v>
      </c>
      <c r="R11" s="29">
        <f>4ДобрВежл!P6</f>
        <v>20</v>
      </c>
      <c r="S11" s="29">
        <f t="shared" si="4"/>
        <v>100</v>
      </c>
      <c r="T11" s="29">
        <f>5УдовлУсл!G6</f>
        <v>30</v>
      </c>
      <c r="U11" s="29">
        <f>5УдовлУсл!K6</f>
        <v>20</v>
      </c>
      <c r="V11" s="29">
        <f>5УдовлУсл!O6</f>
        <v>50</v>
      </c>
      <c r="W11" s="29">
        <f t="shared" si="5"/>
        <v>100</v>
      </c>
    </row>
    <row r="12" spans="1:23" ht="30">
      <c r="A12" s="23">
        <v>9</v>
      </c>
      <c r="B12" s="27" t="s">
        <v>181</v>
      </c>
      <c r="C12" s="28" t="s">
        <v>203</v>
      </c>
      <c r="D12" s="29">
        <f t="shared" si="0"/>
        <v>89.82986111111111</v>
      </c>
      <c r="E12" s="29">
        <f>1ОиДинфоб!G26</f>
        <v>26.927083333333332</v>
      </c>
      <c r="F12" s="29">
        <f>1ОиДинфоб!J26</f>
        <v>30</v>
      </c>
      <c r="G12" s="29">
        <f>1ОиДинфоб!P26</f>
        <v>40</v>
      </c>
      <c r="H12" s="29">
        <f t="shared" si="1"/>
        <v>96.92708333333333</v>
      </c>
      <c r="I12" s="29">
        <f>2КомУслОц!F26</f>
        <v>50</v>
      </c>
      <c r="J12" s="29">
        <f>2КомУслОц!J26</f>
        <v>50</v>
      </c>
      <c r="K12" s="29">
        <f t="shared" si="2"/>
        <v>100</v>
      </c>
      <c r="L12" s="23">
        <f>3УслДостИнвОц!F25</f>
        <v>24</v>
      </c>
      <c r="M12" s="23">
        <f>3УслДостИнвОц!I25</f>
        <v>16</v>
      </c>
      <c r="N12" s="23">
        <f>3УслДостИнвОц!M25</f>
        <v>30</v>
      </c>
      <c r="O12" s="23">
        <f t="shared" si="3"/>
        <v>70</v>
      </c>
      <c r="P12" s="29">
        <f>4ДобрВежл!H25</f>
        <v>40</v>
      </c>
      <c r="Q12" s="29">
        <f>4ДобрВежл!L25</f>
        <v>35.55555555555556</v>
      </c>
      <c r="R12" s="29">
        <f>4ДобрВежл!P25</f>
        <v>20</v>
      </c>
      <c r="S12" s="29">
        <f t="shared" si="4"/>
        <v>95.55555555555556</v>
      </c>
      <c r="T12" s="29">
        <f>5УдовлУсл!G25</f>
        <v>26.666666666666664</v>
      </c>
      <c r="U12" s="29">
        <f>5УдовлУсл!K25</f>
        <v>15.555555555555557</v>
      </c>
      <c r="V12" s="29">
        <f>5УдовлУсл!O25</f>
        <v>44.44444444444444</v>
      </c>
      <c r="W12" s="29">
        <f t="shared" si="5"/>
        <v>86.66666666666666</v>
      </c>
    </row>
    <row r="13" spans="1:23" ht="30">
      <c r="A13" s="23">
        <v>10</v>
      </c>
      <c r="B13" s="27" t="s">
        <v>167</v>
      </c>
      <c r="C13" s="28" t="s">
        <v>189</v>
      </c>
      <c r="D13" s="29">
        <f t="shared" si="0"/>
        <v>89.70714285714286</v>
      </c>
      <c r="E13" s="29">
        <f>1ОиДинфоб!G12</f>
        <v>26.25</v>
      </c>
      <c r="F13" s="29">
        <f>1ОиДинфоб!J12</f>
        <v>30</v>
      </c>
      <c r="G13" s="29">
        <f>1ОиДинфоб!P12</f>
        <v>40</v>
      </c>
      <c r="H13" s="29">
        <f t="shared" si="1"/>
        <v>96.25</v>
      </c>
      <c r="I13" s="29">
        <f>2КомУслОц!F12</f>
        <v>50</v>
      </c>
      <c r="J13" s="29">
        <f>2КомУслОц!J12</f>
        <v>50</v>
      </c>
      <c r="K13" s="29">
        <f t="shared" si="2"/>
        <v>100</v>
      </c>
      <c r="L13" s="23">
        <f>3УслДостИнвОц!F11</f>
        <v>18</v>
      </c>
      <c r="M13" s="23">
        <f>3УслДостИнвОц!I11</f>
        <v>40</v>
      </c>
      <c r="N13" s="23">
        <f>3УслДостИнвОц!M11</f>
        <v>0</v>
      </c>
      <c r="O13" s="23">
        <f t="shared" si="3"/>
        <v>58</v>
      </c>
      <c r="P13" s="29">
        <f>4ДобрВежл!H11</f>
        <v>34.285714285714285</v>
      </c>
      <c r="Q13" s="29">
        <f>4ДобрВежл!L11</f>
        <v>40</v>
      </c>
      <c r="R13" s="29">
        <f>4ДобрВежл!P11</f>
        <v>20</v>
      </c>
      <c r="S13" s="29">
        <f t="shared" si="4"/>
        <v>94.28571428571428</v>
      </c>
      <c r="T13" s="29">
        <f>5УдовлУсл!G11</f>
        <v>30</v>
      </c>
      <c r="U13" s="29">
        <f>5УдовлУсл!K11</f>
        <v>20</v>
      </c>
      <c r="V13" s="29">
        <f>5УдовлУсл!O11</f>
        <v>50</v>
      </c>
      <c r="W13" s="29">
        <f t="shared" si="5"/>
        <v>100</v>
      </c>
    </row>
    <row r="14" spans="1:23" ht="30">
      <c r="A14" s="23">
        <v>11</v>
      </c>
      <c r="B14" s="27" t="s">
        <v>171</v>
      </c>
      <c r="C14" s="28" t="s">
        <v>193</v>
      </c>
      <c r="D14" s="29">
        <f t="shared" si="0"/>
        <v>89.04545454545455</v>
      </c>
      <c r="E14" s="29">
        <f>1ОиДинфоб!G16</f>
        <v>25.227272727272723</v>
      </c>
      <c r="F14" s="29">
        <f>1ОиДинфоб!J16</f>
        <v>30</v>
      </c>
      <c r="G14" s="29">
        <f>1ОиДинфоб!P16</f>
        <v>40</v>
      </c>
      <c r="H14" s="29">
        <f t="shared" si="1"/>
        <v>95.22727272727272</v>
      </c>
      <c r="I14" s="29">
        <f>2КомУслОц!F16</f>
        <v>50</v>
      </c>
      <c r="J14" s="29">
        <f>2КомУслОц!J16</f>
        <v>50</v>
      </c>
      <c r="K14" s="29">
        <f t="shared" si="2"/>
        <v>100</v>
      </c>
      <c r="L14" s="23">
        <f>3УслДостИнвОц!F15</f>
        <v>12</v>
      </c>
      <c r="M14" s="23">
        <f>3УслДостИнвОц!I15</f>
        <v>8</v>
      </c>
      <c r="N14" s="23">
        <f>3УслДостИнвОц!M15</f>
        <v>30</v>
      </c>
      <c r="O14" s="23">
        <f t="shared" si="3"/>
        <v>50</v>
      </c>
      <c r="P14" s="29">
        <f>4ДобрВежл!H15</f>
        <v>40</v>
      </c>
      <c r="Q14" s="29">
        <f>4ДобрВежл!L15</f>
        <v>40</v>
      </c>
      <c r="R14" s="29">
        <f>4ДобрВежл!P15</f>
        <v>20</v>
      </c>
      <c r="S14" s="29">
        <f t="shared" si="4"/>
        <v>100</v>
      </c>
      <c r="T14" s="29">
        <f>5УдовлУсл!G15</f>
        <v>30</v>
      </c>
      <c r="U14" s="29">
        <f>5УдовлУсл!K15</f>
        <v>20</v>
      </c>
      <c r="V14" s="29">
        <f>5УдовлУсл!O15</f>
        <v>50</v>
      </c>
      <c r="W14" s="29">
        <f t="shared" si="5"/>
        <v>100</v>
      </c>
    </row>
    <row r="15" spans="1:23" ht="30">
      <c r="A15" s="23">
        <v>12</v>
      </c>
      <c r="B15" s="27" t="s">
        <v>172</v>
      </c>
      <c r="C15" s="28" t="s">
        <v>194</v>
      </c>
      <c r="D15" s="29">
        <f t="shared" si="0"/>
        <v>88.53636363636363</v>
      </c>
      <c r="E15" s="29">
        <f>1ОиДинфоб!G17</f>
        <v>25.681818181818183</v>
      </c>
      <c r="F15" s="29">
        <f>1ОиДинфоб!J17</f>
        <v>27</v>
      </c>
      <c r="G15" s="29">
        <f>1ОиДинфоб!P17</f>
        <v>40</v>
      </c>
      <c r="H15" s="29">
        <f t="shared" si="1"/>
        <v>92.68181818181819</v>
      </c>
      <c r="I15" s="29">
        <f>2КомУслОц!F17</f>
        <v>50</v>
      </c>
      <c r="J15" s="29">
        <f>2КомУслОц!J17</f>
        <v>50</v>
      </c>
      <c r="K15" s="29">
        <f t="shared" si="2"/>
        <v>100</v>
      </c>
      <c r="L15" s="23">
        <f>3УслДостИнвОц!F16</f>
        <v>12</v>
      </c>
      <c r="M15" s="23">
        <f>3УслДостИнвОц!I16</f>
        <v>8</v>
      </c>
      <c r="N15" s="23">
        <f>3УслДостИнвОц!M16</f>
        <v>30</v>
      </c>
      <c r="O15" s="23">
        <f t="shared" si="3"/>
        <v>50</v>
      </c>
      <c r="P15" s="29">
        <f>4ДобрВежл!H16</f>
        <v>40</v>
      </c>
      <c r="Q15" s="29">
        <f>4ДобрВежл!L16</f>
        <v>40</v>
      </c>
      <c r="R15" s="29">
        <f>4ДобрВежл!P16</f>
        <v>20</v>
      </c>
      <c r="S15" s="29">
        <f t="shared" si="4"/>
        <v>100</v>
      </c>
      <c r="T15" s="29">
        <f>5УдовлУсл!G16</f>
        <v>30</v>
      </c>
      <c r="U15" s="29">
        <f>5УдовлУсл!K16</f>
        <v>20</v>
      </c>
      <c r="V15" s="29">
        <f>5УдовлУсл!O16</f>
        <v>50</v>
      </c>
      <c r="W15" s="29">
        <f t="shared" si="5"/>
        <v>100</v>
      </c>
    </row>
    <row r="16" spans="1:23" ht="30">
      <c r="A16" s="23">
        <v>13</v>
      </c>
      <c r="B16" s="27" t="s">
        <v>170</v>
      </c>
      <c r="C16" s="28" t="s">
        <v>192</v>
      </c>
      <c r="D16" s="29">
        <f t="shared" si="0"/>
        <v>88.11818181818182</v>
      </c>
      <c r="E16" s="29">
        <f>1ОиДинфоб!G15</f>
        <v>26.59090909090909</v>
      </c>
      <c r="F16" s="29">
        <f>1ОиДинфоб!J15</f>
        <v>30</v>
      </c>
      <c r="G16" s="29">
        <f>1ОиДинфоб!P15</f>
        <v>40</v>
      </c>
      <c r="H16" s="29">
        <f t="shared" si="1"/>
        <v>96.5909090909091</v>
      </c>
      <c r="I16" s="29">
        <f>2КомУслОц!F15</f>
        <v>50</v>
      </c>
      <c r="J16" s="29">
        <f>2КомУслОц!J15</f>
        <v>50</v>
      </c>
      <c r="K16" s="29">
        <f t="shared" si="2"/>
        <v>100</v>
      </c>
      <c r="L16" s="23">
        <f>3УслДостИнвОц!F14</f>
        <v>12</v>
      </c>
      <c r="M16" s="23">
        <f>3УслДостИнвОц!I14</f>
        <v>32</v>
      </c>
      <c r="N16" s="23">
        <f>3УслДостИнвОц!M14</f>
        <v>0</v>
      </c>
      <c r="O16" s="23">
        <f t="shared" si="3"/>
        <v>44</v>
      </c>
      <c r="P16" s="29">
        <f>4ДобрВежл!H14</f>
        <v>40</v>
      </c>
      <c r="Q16" s="29">
        <f>4ДобрВежл!L14</f>
        <v>40</v>
      </c>
      <c r="R16" s="29">
        <f>4ДобрВежл!P14</f>
        <v>20</v>
      </c>
      <c r="S16" s="29">
        <f t="shared" si="4"/>
        <v>100</v>
      </c>
      <c r="T16" s="29">
        <f>5УдовлУсл!G14</f>
        <v>30</v>
      </c>
      <c r="U16" s="29">
        <f>5УдовлУсл!K14</f>
        <v>20</v>
      </c>
      <c r="V16" s="29">
        <f>5УдовлУсл!O14</f>
        <v>50</v>
      </c>
      <c r="W16" s="29">
        <f t="shared" si="5"/>
        <v>100</v>
      </c>
    </row>
    <row r="17" spans="1:23" ht="30">
      <c r="A17" s="23">
        <v>14</v>
      </c>
      <c r="B17" s="27" t="s">
        <v>169</v>
      </c>
      <c r="C17" s="28" t="s">
        <v>191</v>
      </c>
      <c r="D17" s="29">
        <f t="shared" si="0"/>
        <v>88.071875</v>
      </c>
      <c r="E17" s="29">
        <f>1ОиДинфоб!G14</f>
        <v>28.359375</v>
      </c>
      <c r="F17" s="29">
        <f>1ОиДинфоб!J14</f>
        <v>30</v>
      </c>
      <c r="G17" s="29">
        <f>1ОиДинфоб!P14</f>
        <v>40</v>
      </c>
      <c r="H17" s="29">
        <f t="shared" si="1"/>
        <v>98.359375</v>
      </c>
      <c r="I17" s="29">
        <f>2КомУслОц!F14</f>
        <v>50</v>
      </c>
      <c r="J17" s="29">
        <f>2КомУслОц!J14</f>
        <v>50</v>
      </c>
      <c r="K17" s="29">
        <f t="shared" si="2"/>
        <v>100</v>
      </c>
      <c r="L17" s="23">
        <f>3УслДостИнвОц!F13</f>
        <v>18</v>
      </c>
      <c r="M17" s="23">
        <f>3УслДостИнвОц!I13</f>
        <v>24</v>
      </c>
      <c r="N17" s="23">
        <f>3УслДостИнвОц!M13</f>
        <v>0</v>
      </c>
      <c r="O17" s="23">
        <f t="shared" si="3"/>
        <v>42</v>
      </c>
      <c r="P17" s="29">
        <f>4ДобрВежл!H13</f>
        <v>40</v>
      </c>
      <c r="Q17" s="29">
        <f>4ДобрВежл!L13</f>
        <v>40</v>
      </c>
      <c r="R17" s="29">
        <f>4ДобрВежл!P13</f>
        <v>20</v>
      </c>
      <c r="S17" s="29">
        <f t="shared" si="4"/>
        <v>100</v>
      </c>
      <c r="T17" s="29">
        <f>5УдовлУсл!G13</f>
        <v>30</v>
      </c>
      <c r="U17" s="29">
        <f>5УдовлУсл!K13</f>
        <v>20</v>
      </c>
      <c r="V17" s="29">
        <f>5УдовлУсл!O13</f>
        <v>50</v>
      </c>
      <c r="W17" s="29">
        <f t="shared" si="5"/>
        <v>100</v>
      </c>
    </row>
    <row r="18" spans="1:23" ht="30">
      <c r="A18" s="23">
        <v>15</v>
      </c>
      <c r="B18" s="27" t="s">
        <v>173</v>
      </c>
      <c r="C18" s="28" t="s">
        <v>195</v>
      </c>
      <c r="D18" s="29">
        <f t="shared" si="0"/>
        <v>87.98125</v>
      </c>
      <c r="E18" s="29">
        <f>1ОиДинфоб!G18</f>
        <v>20.15625</v>
      </c>
      <c r="F18" s="29">
        <f>1ОиДинфоб!J18</f>
        <v>30</v>
      </c>
      <c r="G18" s="29">
        <f>1ОиДинфоб!P18</f>
        <v>40</v>
      </c>
      <c r="H18" s="29">
        <f t="shared" si="1"/>
        <v>90.15625</v>
      </c>
      <c r="I18" s="29">
        <f>2КомУслОц!F18</f>
        <v>50</v>
      </c>
      <c r="J18" s="29">
        <f>2КомУслОц!J18</f>
        <v>50</v>
      </c>
      <c r="K18" s="29">
        <f t="shared" si="2"/>
        <v>100</v>
      </c>
      <c r="L18" s="23">
        <f>3УслДостИнвОц!F17</f>
        <v>24</v>
      </c>
      <c r="M18" s="23">
        <f>3УслДостИнвОц!I17</f>
        <v>32</v>
      </c>
      <c r="N18" s="23">
        <f>3УслДостИнвОц!M17</f>
        <v>0</v>
      </c>
      <c r="O18" s="23">
        <f t="shared" si="3"/>
        <v>56</v>
      </c>
      <c r="P18" s="29">
        <f>4ДобрВежл!H17</f>
        <v>40</v>
      </c>
      <c r="Q18" s="29">
        <f>4ДобрВежл!L17</f>
        <v>40</v>
      </c>
      <c r="R18" s="29">
        <f>4ДобрВежл!P17</f>
        <v>17.5</v>
      </c>
      <c r="S18" s="29">
        <f t="shared" si="4"/>
        <v>97.5</v>
      </c>
      <c r="T18" s="29">
        <f>5УдовлУсл!G17</f>
        <v>26.25</v>
      </c>
      <c r="U18" s="29">
        <f>5УдовлУсл!K17</f>
        <v>20</v>
      </c>
      <c r="V18" s="29">
        <f>5УдовлУсл!O17</f>
        <v>50</v>
      </c>
      <c r="W18" s="29">
        <f t="shared" si="5"/>
        <v>96.25</v>
      </c>
    </row>
    <row r="19" spans="1:23" ht="26.25">
      <c r="A19" s="23">
        <v>16</v>
      </c>
      <c r="B19" s="27" t="s">
        <v>165</v>
      </c>
      <c r="C19" s="30" t="s">
        <v>187</v>
      </c>
      <c r="D19" s="29">
        <f t="shared" si="0"/>
        <v>87.6967365967366</v>
      </c>
      <c r="E19" s="29">
        <f>1ОиДинфоб!G10</f>
        <v>16.06060606060606</v>
      </c>
      <c r="F19" s="29">
        <f>1ОиДинфоб!J10</f>
        <v>18</v>
      </c>
      <c r="G19" s="29">
        <f>1ОиДинфоб!P10</f>
        <v>40</v>
      </c>
      <c r="H19" s="29">
        <f t="shared" si="1"/>
        <v>74.06060606060606</v>
      </c>
      <c r="I19" s="29">
        <f>2КомУслОц!F10</f>
        <v>50</v>
      </c>
      <c r="J19" s="29">
        <f>2КомУслОц!J10</f>
        <v>50</v>
      </c>
      <c r="K19" s="29">
        <f t="shared" si="2"/>
        <v>100</v>
      </c>
      <c r="L19" s="23">
        <f>3УслДостИнвОц!F9</f>
        <v>18</v>
      </c>
      <c r="M19" s="23">
        <f>3УслДостИнвОц!I9</f>
        <v>32</v>
      </c>
      <c r="N19" s="23">
        <f>3УслДостИнвОц!M9</f>
        <v>30</v>
      </c>
      <c r="O19" s="23">
        <f t="shared" si="3"/>
        <v>80</v>
      </c>
      <c r="P19" s="29">
        <f>4ДобрВежл!H9</f>
        <v>40</v>
      </c>
      <c r="Q19" s="29">
        <f>4ДобрВежл!L9</f>
        <v>36.92307692307693</v>
      </c>
      <c r="R19" s="29">
        <f>4ДобрВежл!P9</f>
        <v>15</v>
      </c>
      <c r="S19" s="29">
        <f t="shared" si="4"/>
        <v>91.92307692307693</v>
      </c>
      <c r="T19" s="29">
        <f>5УдовлУсл!G9</f>
        <v>22.5</v>
      </c>
      <c r="U19" s="29">
        <f>5УдовлУсл!K9</f>
        <v>20</v>
      </c>
      <c r="V19" s="29">
        <f>5УдовлУсл!O9</f>
        <v>50</v>
      </c>
      <c r="W19" s="29">
        <f t="shared" si="5"/>
        <v>92.5</v>
      </c>
    </row>
    <row r="20" spans="1:23" ht="26.25">
      <c r="A20" s="23">
        <v>17</v>
      </c>
      <c r="B20" s="27" t="s">
        <v>165</v>
      </c>
      <c r="C20" s="30" t="s">
        <v>183</v>
      </c>
      <c r="D20" s="29">
        <f t="shared" si="0"/>
        <v>85.93958333333333</v>
      </c>
      <c r="E20" s="29">
        <f>1ОиДинфоб!G8</f>
        <v>18.697916666666664</v>
      </c>
      <c r="F20" s="29">
        <f>1ОиДинфоб!J8</f>
        <v>27</v>
      </c>
      <c r="G20" s="29">
        <f>1ОиДинфоб!P8</f>
        <v>40</v>
      </c>
      <c r="H20" s="29">
        <f t="shared" si="1"/>
        <v>85.69791666666666</v>
      </c>
      <c r="I20" s="29">
        <f>2КомУслОц!F8</f>
        <v>50</v>
      </c>
      <c r="J20" s="29">
        <f>2КомУслОц!J8</f>
        <v>50</v>
      </c>
      <c r="K20" s="29">
        <f t="shared" si="2"/>
        <v>100</v>
      </c>
      <c r="L20" s="23">
        <f>3УслДостИнвОц!F7</f>
        <v>12</v>
      </c>
      <c r="M20" s="23">
        <f>3УслДостИнвОц!I7</f>
        <v>32</v>
      </c>
      <c r="N20" s="23">
        <f>3УслДостИнвОц!M7</f>
        <v>0</v>
      </c>
      <c r="O20" s="23">
        <f t="shared" si="3"/>
        <v>44</v>
      </c>
      <c r="P20" s="29">
        <f>4ДобрВежл!H7</f>
        <v>40</v>
      </c>
      <c r="Q20" s="29">
        <f>4ДобрВежл!L7</f>
        <v>40</v>
      </c>
      <c r="R20" s="29">
        <f>4ДобрВежл!P7</f>
        <v>20</v>
      </c>
      <c r="S20" s="29">
        <f t="shared" si="4"/>
        <v>100</v>
      </c>
      <c r="T20" s="29">
        <f>5УдовлУсл!G7</f>
        <v>30</v>
      </c>
      <c r="U20" s="29">
        <f>5УдовлУсл!K7</f>
        <v>20</v>
      </c>
      <c r="V20" s="29">
        <f>5УдовлУсл!O7</f>
        <v>50</v>
      </c>
      <c r="W20" s="29">
        <f t="shared" si="5"/>
        <v>100</v>
      </c>
    </row>
    <row r="21" spans="1:23" ht="30">
      <c r="A21" s="23">
        <v>18</v>
      </c>
      <c r="B21" s="27" t="s">
        <v>177</v>
      </c>
      <c r="C21" s="28" t="s">
        <v>199</v>
      </c>
      <c r="D21" s="29">
        <f t="shared" si="0"/>
        <v>85.296875</v>
      </c>
      <c r="E21" s="29">
        <f>1ОиДинфоб!G22</f>
        <v>26.484375</v>
      </c>
      <c r="F21" s="29">
        <f>1ОиДинфоб!J22</f>
        <v>30</v>
      </c>
      <c r="G21" s="29">
        <f>1ОиДинфоб!P22</f>
        <v>40</v>
      </c>
      <c r="H21" s="29">
        <f t="shared" si="1"/>
        <v>96.484375</v>
      </c>
      <c r="I21" s="29">
        <f>2КомУслОц!F22</f>
        <v>50</v>
      </c>
      <c r="J21" s="29">
        <f>2КомУслОц!J22</f>
        <v>50</v>
      </c>
      <c r="K21" s="29">
        <f t="shared" si="2"/>
        <v>100</v>
      </c>
      <c r="L21" s="23">
        <f>3УслДостИнвОц!F21</f>
        <v>6</v>
      </c>
      <c r="M21" s="23">
        <f>3УслДостИнвОц!I21</f>
        <v>24</v>
      </c>
      <c r="N21" s="23">
        <f>3УслДостИнвОц!M21</f>
        <v>0</v>
      </c>
      <c r="O21" s="23">
        <f t="shared" si="3"/>
        <v>30</v>
      </c>
      <c r="P21" s="29">
        <f>4ДобрВежл!H21</f>
        <v>40</v>
      </c>
      <c r="Q21" s="29">
        <f>4ДобрВежл!L21</f>
        <v>40</v>
      </c>
      <c r="R21" s="29">
        <f>4ДобрВежл!P21</f>
        <v>20</v>
      </c>
      <c r="S21" s="29">
        <f t="shared" si="4"/>
        <v>100</v>
      </c>
      <c r="T21" s="29">
        <f>5УдовлУсл!G21</f>
        <v>30</v>
      </c>
      <c r="U21" s="29">
        <f>5УдовлУсл!K21</f>
        <v>20</v>
      </c>
      <c r="V21" s="29">
        <f>5УдовлУсл!O21</f>
        <v>50</v>
      </c>
      <c r="W21" s="29">
        <f t="shared" si="5"/>
        <v>100</v>
      </c>
    </row>
    <row r="22" spans="1:23" ht="30">
      <c r="A22" s="23">
        <v>19</v>
      </c>
      <c r="B22" s="27" t="s">
        <v>178</v>
      </c>
      <c r="C22" s="28" t="s">
        <v>200</v>
      </c>
      <c r="D22" s="29">
        <f t="shared" si="0"/>
        <v>84.56176470588235</v>
      </c>
      <c r="E22" s="29">
        <f>1ОиДинфоб!G23</f>
        <v>25.808823529411764</v>
      </c>
      <c r="F22" s="29">
        <f>1ОиДинфоб!J23</f>
        <v>27</v>
      </c>
      <c r="G22" s="29">
        <f>1ОиДинфоб!P23</f>
        <v>40</v>
      </c>
      <c r="H22" s="29">
        <f t="shared" si="1"/>
        <v>92.80882352941177</v>
      </c>
      <c r="I22" s="29">
        <f>2КомУслОц!F23</f>
        <v>50</v>
      </c>
      <c r="J22" s="29">
        <f>2КомУслОц!J23</f>
        <v>50</v>
      </c>
      <c r="K22" s="29">
        <f t="shared" si="2"/>
        <v>100</v>
      </c>
      <c r="L22" s="23">
        <f>3УслДостИнвОц!F22</f>
        <v>6</v>
      </c>
      <c r="M22" s="23">
        <f>3УслДостИнвОц!I22</f>
        <v>24</v>
      </c>
      <c r="N22" s="23">
        <f>3УслДостИнвОц!M22</f>
        <v>0</v>
      </c>
      <c r="O22" s="23">
        <f t="shared" si="3"/>
        <v>30</v>
      </c>
      <c r="P22" s="29">
        <f>4ДобрВежл!H22</f>
        <v>40</v>
      </c>
      <c r="Q22" s="29">
        <f>4ДобрВежл!L22</f>
        <v>40</v>
      </c>
      <c r="R22" s="29">
        <f>4ДобрВежл!P22</f>
        <v>20</v>
      </c>
      <c r="S22" s="29">
        <f t="shared" si="4"/>
        <v>100</v>
      </c>
      <c r="T22" s="29">
        <f>5УдовлУсл!G22</f>
        <v>30</v>
      </c>
      <c r="U22" s="29">
        <f>5УдовлУсл!K22</f>
        <v>20</v>
      </c>
      <c r="V22" s="29">
        <f>5УдовлУсл!O22</f>
        <v>50</v>
      </c>
      <c r="W22" s="29">
        <f t="shared" si="5"/>
        <v>100</v>
      </c>
    </row>
    <row r="23" spans="1:23" ht="30">
      <c r="A23" s="23">
        <v>20</v>
      </c>
      <c r="B23" s="27" t="s">
        <v>176</v>
      </c>
      <c r="C23" s="28" t="s">
        <v>198</v>
      </c>
      <c r="D23" s="29">
        <f t="shared" si="0"/>
        <v>80.73939393939393</v>
      </c>
      <c r="E23" s="29">
        <f>1ОиДинфоб!G21</f>
        <v>24.696969696969695</v>
      </c>
      <c r="F23" s="29">
        <f>1ОиДинфоб!J21</f>
        <v>27</v>
      </c>
      <c r="G23" s="29">
        <f>1ОиДинфоб!P21</f>
        <v>0</v>
      </c>
      <c r="H23" s="29">
        <f t="shared" si="1"/>
        <v>51.696969696969695</v>
      </c>
      <c r="I23" s="29">
        <f>2КомУслОц!F21</f>
        <v>50</v>
      </c>
      <c r="J23" s="29">
        <f>2КомУслОц!J21</f>
        <v>50</v>
      </c>
      <c r="K23" s="29">
        <f t="shared" si="2"/>
        <v>100</v>
      </c>
      <c r="L23" s="23">
        <f>3УслДостИнвОц!F20</f>
        <v>6</v>
      </c>
      <c r="M23" s="23">
        <f>3УслДостИнвОц!I20</f>
        <v>16</v>
      </c>
      <c r="N23" s="23">
        <f>3УслДостИнвОц!M20</f>
        <v>30</v>
      </c>
      <c r="O23" s="23">
        <f t="shared" si="3"/>
        <v>52</v>
      </c>
      <c r="P23" s="29">
        <f>4ДобрВежл!H20</f>
        <v>40</v>
      </c>
      <c r="Q23" s="29">
        <f>4ДобрВежл!L20</f>
        <v>40</v>
      </c>
      <c r="R23" s="29">
        <f>4ДобрВежл!P20</f>
        <v>20</v>
      </c>
      <c r="S23" s="29">
        <f t="shared" si="4"/>
        <v>100</v>
      </c>
      <c r="T23" s="29">
        <f>5УдовлУсл!G20</f>
        <v>30</v>
      </c>
      <c r="U23" s="29">
        <f>5УдовлУсл!K20</f>
        <v>20</v>
      </c>
      <c r="V23" s="29">
        <f>5УдовлУсл!O20</f>
        <v>50</v>
      </c>
      <c r="W23" s="29">
        <f t="shared" si="5"/>
        <v>100</v>
      </c>
    </row>
    <row r="24" spans="1:23" ht="30">
      <c r="A24" s="23">
        <v>21</v>
      </c>
      <c r="B24" s="27" t="s">
        <v>174</v>
      </c>
      <c r="C24" s="28" t="s">
        <v>196</v>
      </c>
      <c r="D24" s="29">
        <f t="shared" si="0"/>
        <v>79.2344537815126</v>
      </c>
      <c r="E24" s="29">
        <f>1ОиДинфоб!G19</f>
        <v>22.27941176470588</v>
      </c>
      <c r="F24" s="29">
        <f>1ОиДинфоб!J19</f>
        <v>18</v>
      </c>
      <c r="G24" s="29">
        <f>1ОиДинфоб!P19</f>
        <v>34.642857142857146</v>
      </c>
      <c r="H24" s="29">
        <f t="shared" si="1"/>
        <v>74.92226890756302</v>
      </c>
      <c r="I24" s="29">
        <f>2КомУслОц!F19</f>
        <v>50</v>
      </c>
      <c r="J24" s="29">
        <f>2КомУслОц!J19</f>
        <v>50</v>
      </c>
      <c r="K24" s="29">
        <f t="shared" si="2"/>
        <v>100</v>
      </c>
      <c r="L24" s="23">
        <f>3УслДостИнвОц!F18</f>
        <v>6</v>
      </c>
      <c r="M24" s="23">
        <f>3УслДостИнвОц!I18</f>
        <v>24</v>
      </c>
      <c r="N24" s="23">
        <f>3УслДостИнвОц!M18</f>
        <v>0</v>
      </c>
      <c r="O24" s="23">
        <f t="shared" si="3"/>
        <v>30</v>
      </c>
      <c r="P24" s="29">
        <f>4ДобрВежл!H18</f>
        <v>35</v>
      </c>
      <c r="Q24" s="29">
        <f>4ДобрВежл!L18</f>
        <v>40</v>
      </c>
      <c r="R24" s="29">
        <f>4ДобрВежл!P18</f>
        <v>20</v>
      </c>
      <c r="S24" s="29">
        <f t="shared" si="4"/>
        <v>95</v>
      </c>
      <c r="T24" s="29">
        <f>5УдовлУсл!G18</f>
        <v>26.25</v>
      </c>
      <c r="U24" s="29">
        <f>5УдовлУсл!K18</f>
        <v>20</v>
      </c>
      <c r="V24" s="29">
        <f>5УдовлУсл!O18</f>
        <v>50</v>
      </c>
      <c r="W24" s="29">
        <f t="shared" si="5"/>
        <v>96.25</v>
      </c>
    </row>
    <row r="25" spans="1:23" ht="30">
      <c r="A25" s="23">
        <v>22</v>
      </c>
      <c r="B25" s="27" t="s">
        <v>179</v>
      </c>
      <c r="C25" s="28" t="s">
        <v>201</v>
      </c>
      <c r="D25" s="29">
        <f t="shared" si="0"/>
        <v>78.46972704714639</v>
      </c>
      <c r="E25" s="29">
        <f>1ОиДинфоб!G24</f>
        <v>15.887096774193546</v>
      </c>
      <c r="F25" s="29">
        <f>1ОиДинфоб!J24</f>
        <v>18</v>
      </c>
      <c r="G25" s="29">
        <f>1ОиДинфоб!P24</f>
        <v>30</v>
      </c>
      <c r="H25" s="29">
        <f t="shared" si="1"/>
        <v>63.887096774193544</v>
      </c>
      <c r="I25" s="29">
        <f>2КомУслОц!F24</f>
        <v>50</v>
      </c>
      <c r="J25" s="29">
        <f>2КомУслОц!J24</f>
        <v>50</v>
      </c>
      <c r="K25" s="29">
        <f t="shared" si="2"/>
        <v>100</v>
      </c>
      <c r="L25" s="23">
        <f>3УслДостИнвОц!F23</f>
        <v>6</v>
      </c>
      <c r="M25" s="23">
        <f>3УслДостИнвОц!I23</f>
        <v>24</v>
      </c>
      <c r="N25" s="23">
        <f>3УслДостИнвОц!M23</f>
        <v>0</v>
      </c>
      <c r="O25" s="23">
        <f t="shared" si="3"/>
        <v>30</v>
      </c>
      <c r="P25" s="29">
        <f>4ДобрВежл!H23</f>
        <v>40</v>
      </c>
      <c r="Q25" s="29">
        <f>4ДобрВежл!L23</f>
        <v>40</v>
      </c>
      <c r="R25" s="29">
        <f>4ДобрВежл!P23</f>
        <v>20</v>
      </c>
      <c r="S25" s="29">
        <f t="shared" si="4"/>
        <v>100</v>
      </c>
      <c r="T25" s="29">
        <f>5УдовлУсл!G23</f>
        <v>30</v>
      </c>
      <c r="U25" s="29">
        <f>5УдовлУсл!K23</f>
        <v>18.461538461538463</v>
      </c>
      <c r="V25" s="29">
        <f>5УдовлУсл!O23</f>
        <v>50</v>
      </c>
      <c r="W25" s="29">
        <f t="shared" si="5"/>
        <v>98.46153846153847</v>
      </c>
    </row>
    <row r="28" spans="5:9" ht="15">
      <c r="E28" s="31"/>
      <c r="F28" s="23"/>
      <c r="G28" s="23"/>
      <c r="H28" s="23"/>
      <c r="I28" s="23"/>
    </row>
    <row r="29" spans="2:9" ht="15">
      <c r="B29" s="23" t="s">
        <v>96</v>
      </c>
      <c r="D29" s="23" t="s">
        <v>97</v>
      </c>
      <c r="E29" s="31" t="s">
        <v>102</v>
      </c>
      <c r="F29" s="23" t="s">
        <v>103</v>
      </c>
      <c r="G29" s="23" t="s">
        <v>104</v>
      </c>
      <c r="H29" s="23" t="s">
        <v>105</v>
      </c>
      <c r="I29" s="23" t="s">
        <v>106</v>
      </c>
    </row>
    <row r="30" spans="3:9" ht="15">
      <c r="C30" s="23" t="s">
        <v>219</v>
      </c>
      <c r="D30" s="29">
        <v>97.33434343434344</v>
      </c>
      <c r="E30" s="29">
        <v>92.22727272727272</v>
      </c>
      <c r="F30" s="29">
        <v>100</v>
      </c>
      <c r="G30" s="29">
        <v>100</v>
      </c>
      <c r="H30" s="29">
        <v>97.77777777777777</v>
      </c>
      <c r="I30" s="29">
        <v>96.66666666666666</v>
      </c>
    </row>
    <row r="31" spans="3:9" ht="15">
      <c r="C31" s="23" t="s">
        <v>220</v>
      </c>
      <c r="D31" s="29">
        <v>97.24705882352941</v>
      </c>
      <c r="E31" s="29">
        <v>93.56862745098039</v>
      </c>
      <c r="F31" s="29">
        <v>100</v>
      </c>
      <c r="G31" s="29">
        <v>94</v>
      </c>
      <c r="H31" s="29">
        <v>98.66666666666667</v>
      </c>
      <c r="I31" s="29">
        <v>100</v>
      </c>
    </row>
    <row r="32" spans="3:9" ht="15">
      <c r="C32" s="23" t="s">
        <v>221</v>
      </c>
      <c r="D32" s="29">
        <v>96.934375</v>
      </c>
      <c r="E32" s="29">
        <v>90.671875</v>
      </c>
      <c r="F32" s="29">
        <v>100</v>
      </c>
      <c r="G32" s="29">
        <v>94</v>
      </c>
      <c r="H32" s="29">
        <v>100</v>
      </c>
      <c r="I32" s="29">
        <v>100</v>
      </c>
    </row>
    <row r="33" spans="3:9" ht="15">
      <c r="C33" s="23" t="s">
        <v>222</v>
      </c>
      <c r="D33" s="29">
        <v>94.87352941176471</v>
      </c>
      <c r="E33" s="29">
        <v>83.36764705882354</v>
      </c>
      <c r="F33" s="29">
        <v>100</v>
      </c>
      <c r="G33" s="29">
        <v>92</v>
      </c>
      <c r="H33" s="29">
        <v>99</v>
      </c>
      <c r="I33" s="29">
        <v>100</v>
      </c>
    </row>
    <row r="34" spans="3:9" ht="15">
      <c r="C34" s="23" t="s">
        <v>223</v>
      </c>
      <c r="D34" s="29">
        <v>94.65</v>
      </c>
      <c r="E34" s="29">
        <v>93.25</v>
      </c>
      <c r="F34" s="29">
        <v>100</v>
      </c>
      <c r="G34" s="29">
        <v>80</v>
      </c>
      <c r="H34" s="29">
        <v>100</v>
      </c>
      <c r="I34" s="29">
        <v>100</v>
      </c>
    </row>
    <row r="35" spans="3:9" ht="15">
      <c r="C35" s="23" t="s">
        <v>224</v>
      </c>
      <c r="D35" s="29">
        <v>94.48484848484848</v>
      </c>
      <c r="E35" s="29">
        <v>91.0909090909091</v>
      </c>
      <c r="F35" s="29">
        <v>96.66666666666666</v>
      </c>
      <c r="G35" s="29">
        <v>86</v>
      </c>
      <c r="H35" s="29">
        <v>100</v>
      </c>
      <c r="I35" s="29">
        <v>98.66666666666667</v>
      </c>
    </row>
    <row r="36" spans="3:9" ht="15">
      <c r="C36" s="23" t="s">
        <v>225</v>
      </c>
      <c r="D36" s="29">
        <v>93.17329545454545</v>
      </c>
      <c r="E36" s="29">
        <v>98.59375</v>
      </c>
      <c r="F36" s="29">
        <v>100</v>
      </c>
      <c r="G36" s="29">
        <v>70</v>
      </c>
      <c r="H36" s="29">
        <v>100</v>
      </c>
      <c r="I36" s="29">
        <v>97.27272727272727</v>
      </c>
    </row>
    <row r="37" spans="3:9" ht="15">
      <c r="C37" s="23" t="s">
        <v>226</v>
      </c>
      <c r="D37" s="29">
        <v>92.31818181818183</v>
      </c>
      <c r="E37" s="29">
        <v>93.5909090909091</v>
      </c>
      <c r="F37" s="29">
        <v>100</v>
      </c>
      <c r="G37" s="29">
        <v>68</v>
      </c>
      <c r="H37" s="29">
        <v>100</v>
      </c>
      <c r="I37" s="29">
        <v>100</v>
      </c>
    </row>
    <row r="38" spans="3:9" ht="15">
      <c r="C38" s="23" t="s">
        <v>227</v>
      </c>
      <c r="D38" s="29">
        <v>89.82986111111111</v>
      </c>
      <c r="E38" s="29">
        <v>96.92708333333333</v>
      </c>
      <c r="F38" s="29">
        <v>100</v>
      </c>
      <c r="G38" s="29">
        <v>70</v>
      </c>
      <c r="H38" s="29">
        <v>95.55555555555556</v>
      </c>
      <c r="I38" s="29">
        <v>86.66666666666666</v>
      </c>
    </row>
    <row r="39" spans="3:9" ht="15">
      <c r="C39" s="23" t="s">
        <v>228</v>
      </c>
      <c r="D39" s="29">
        <v>89.70714285714286</v>
      </c>
      <c r="E39" s="29">
        <v>96.25</v>
      </c>
      <c r="F39" s="29">
        <v>100</v>
      </c>
      <c r="G39" s="29">
        <v>58</v>
      </c>
      <c r="H39" s="29">
        <v>94.28571428571428</v>
      </c>
      <c r="I39" s="29">
        <v>100</v>
      </c>
    </row>
    <row r="40" spans="3:9" ht="15">
      <c r="C40" s="23" t="s">
        <v>229</v>
      </c>
      <c r="D40" s="29">
        <v>89.04545454545455</v>
      </c>
      <c r="E40" s="29">
        <v>95.22727272727272</v>
      </c>
      <c r="F40" s="29">
        <v>100</v>
      </c>
      <c r="G40" s="29">
        <v>50</v>
      </c>
      <c r="H40" s="29">
        <v>100</v>
      </c>
      <c r="I40" s="29">
        <v>100</v>
      </c>
    </row>
    <row r="41" spans="3:9" ht="15">
      <c r="C41" s="23" t="s">
        <v>230</v>
      </c>
      <c r="D41" s="29">
        <v>88.53636363636363</v>
      </c>
      <c r="E41" s="29">
        <v>92.68181818181819</v>
      </c>
      <c r="F41" s="29">
        <v>100</v>
      </c>
      <c r="G41" s="29">
        <v>50</v>
      </c>
      <c r="H41" s="29">
        <v>100</v>
      </c>
      <c r="I41" s="29">
        <v>100</v>
      </c>
    </row>
    <row r="42" spans="3:9" ht="15">
      <c r="C42" s="23" t="s">
        <v>231</v>
      </c>
      <c r="D42" s="29">
        <v>88.11818181818182</v>
      </c>
      <c r="E42" s="29">
        <v>96.5909090909091</v>
      </c>
      <c r="F42" s="29">
        <v>100</v>
      </c>
      <c r="G42" s="29">
        <v>44</v>
      </c>
      <c r="H42" s="29">
        <v>100</v>
      </c>
      <c r="I42" s="29">
        <v>100</v>
      </c>
    </row>
    <row r="43" spans="3:9" ht="15">
      <c r="C43" s="23" t="s">
        <v>232</v>
      </c>
      <c r="D43" s="29">
        <v>88.071875</v>
      </c>
      <c r="E43" s="29">
        <v>98.359375</v>
      </c>
      <c r="F43" s="29">
        <v>100</v>
      </c>
      <c r="G43" s="29">
        <v>42</v>
      </c>
      <c r="H43" s="29">
        <v>100</v>
      </c>
      <c r="I43" s="29">
        <v>100</v>
      </c>
    </row>
    <row r="44" spans="3:9" ht="15">
      <c r="C44" s="23" t="s">
        <v>233</v>
      </c>
      <c r="D44" s="29">
        <v>87.98125</v>
      </c>
      <c r="E44" s="29">
        <v>90.15625</v>
      </c>
      <c r="F44" s="29">
        <v>100</v>
      </c>
      <c r="G44" s="29">
        <v>56</v>
      </c>
      <c r="H44" s="29">
        <v>97.5</v>
      </c>
      <c r="I44" s="29">
        <v>96.25</v>
      </c>
    </row>
    <row r="45" spans="3:9" ht="15">
      <c r="C45" s="23" t="s">
        <v>234</v>
      </c>
      <c r="D45" s="29">
        <v>87.6967365967366</v>
      </c>
      <c r="E45" s="29">
        <v>74.06060606060606</v>
      </c>
      <c r="F45" s="29">
        <v>100</v>
      </c>
      <c r="G45" s="29">
        <v>80</v>
      </c>
      <c r="H45" s="29">
        <v>91.92307692307693</v>
      </c>
      <c r="I45" s="29">
        <v>92.5</v>
      </c>
    </row>
    <row r="46" spans="3:9" ht="15">
      <c r="C46" s="23" t="s">
        <v>235</v>
      </c>
      <c r="D46" s="29">
        <v>85.93958333333333</v>
      </c>
      <c r="E46" s="29">
        <v>85.69791666666666</v>
      </c>
      <c r="F46" s="29">
        <v>100</v>
      </c>
      <c r="G46" s="29">
        <v>44</v>
      </c>
      <c r="H46" s="29">
        <v>100</v>
      </c>
      <c r="I46" s="29">
        <v>100</v>
      </c>
    </row>
    <row r="47" spans="3:9" ht="15">
      <c r="C47" s="23" t="s">
        <v>236</v>
      </c>
      <c r="D47" s="29">
        <v>85.296875</v>
      </c>
      <c r="E47" s="29">
        <v>96.484375</v>
      </c>
      <c r="F47" s="29">
        <v>100</v>
      </c>
      <c r="G47" s="29">
        <v>30</v>
      </c>
      <c r="H47" s="29">
        <v>100</v>
      </c>
      <c r="I47" s="29">
        <v>100</v>
      </c>
    </row>
    <row r="48" spans="3:9" ht="15">
      <c r="C48" s="23" t="s">
        <v>237</v>
      </c>
      <c r="D48" s="29">
        <v>84.56176470588235</v>
      </c>
      <c r="E48" s="29">
        <v>92.80882352941177</v>
      </c>
      <c r="F48" s="29">
        <v>100</v>
      </c>
      <c r="G48" s="29">
        <v>30</v>
      </c>
      <c r="H48" s="29">
        <v>100</v>
      </c>
      <c r="I48" s="29">
        <v>100</v>
      </c>
    </row>
    <row r="49" spans="3:9" ht="15">
      <c r="C49" s="23" t="s">
        <v>238</v>
      </c>
      <c r="D49" s="29">
        <v>80.73939393939393</v>
      </c>
      <c r="E49" s="29">
        <v>51.696969696969695</v>
      </c>
      <c r="F49" s="29">
        <v>100</v>
      </c>
      <c r="G49" s="29">
        <v>52</v>
      </c>
      <c r="H49" s="29">
        <v>100</v>
      </c>
      <c r="I49" s="29">
        <v>100</v>
      </c>
    </row>
    <row r="50" spans="3:9" ht="15">
      <c r="C50" s="23" t="s">
        <v>239</v>
      </c>
      <c r="D50" s="29">
        <v>79.2344537815126</v>
      </c>
      <c r="E50" s="29">
        <v>74.92226890756302</v>
      </c>
      <c r="F50" s="29">
        <v>100</v>
      </c>
      <c r="G50" s="29">
        <v>30</v>
      </c>
      <c r="H50" s="29">
        <v>95</v>
      </c>
      <c r="I50" s="29">
        <v>96.25</v>
      </c>
    </row>
    <row r="51" spans="3:9" ht="15">
      <c r="C51" s="23" t="s">
        <v>240</v>
      </c>
      <c r="D51" s="29">
        <v>78.46972704714639</v>
      </c>
      <c r="E51" s="29">
        <v>63.887096774193544</v>
      </c>
      <c r="F51" s="29">
        <v>100</v>
      </c>
      <c r="G51" s="29">
        <v>30</v>
      </c>
      <c r="H51" s="29">
        <v>100</v>
      </c>
      <c r="I51" s="29">
        <v>98.46153846153847</v>
      </c>
    </row>
    <row r="52" spans="4:9" ht="15">
      <c r="D52" s="29">
        <v>10</v>
      </c>
      <c r="E52" s="29">
        <v>16</v>
      </c>
      <c r="F52" s="29">
        <v>21</v>
      </c>
      <c r="G52" s="29">
        <v>10</v>
      </c>
      <c r="H52" s="29">
        <v>16</v>
      </c>
      <c r="I52" s="29">
        <v>16</v>
      </c>
    </row>
    <row r="53" spans="2:9" ht="15">
      <c r="B53" s="23" t="s">
        <v>208</v>
      </c>
      <c r="C53" s="23" t="s">
        <v>207</v>
      </c>
      <c r="D53" s="29">
        <v>89.28383162724874</v>
      </c>
      <c r="E53" s="29">
        <v>88.27780706307449</v>
      </c>
      <c r="F53" s="29">
        <v>99.84848484848484</v>
      </c>
      <c r="G53" s="29">
        <v>61.36363636363637</v>
      </c>
      <c r="H53" s="29">
        <v>98.62312687312686</v>
      </c>
      <c r="I53" s="29">
        <v>98.30610298792116</v>
      </c>
    </row>
    <row r="54" spans="4:9" ht="15">
      <c r="D54" s="23" t="s">
        <v>204</v>
      </c>
      <c r="E54" s="29">
        <v>0</v>
      </c>
      <c r="F54" s="29">
        <v>21</v>
      </c>
      <c r="G54" s="29">
        <v>1</v>
      </c>
      <c r="H54" s="29">
        <v>14</v>
      </c>
      <c r="I54" s="29">
        <v>14</v>
      </c>
    </row>
    <row r="55" spans="2:9" ht="15">
      <c r="B55" s="23" t="s">
        <v>216</v>
      </c>
      <c r="C55" s="29">
        <v>99.84848484848484</v>
      </c>
      <c r="D55" s="23" t="s">
        <v>205</v>
      </c>
      <c r="F55" s="23"/>
      <c r="G55" s="23">
        <v>0</v>
      </c>
      <c r="H55" s="23"/>
      <c r="I55" s="23"/>
    </row>
    <row r="56" spans="2:9" ht="15">
      <c r="B56" s="23" t="s">
        <v>215</v>
      </c>
      <c r="C56" s="29">
        <v>98.62312687312686</v>
      </c>
      <c r="D56" s="23" t="s">
        <v>206</v>
      </c>
      <c r="F56" s="23"/>
      <c r="G56" s="23">
        <v>10</v>
      </c>
      <c r="H56" s="23"/>
      <c r="I56" s="23"/>
    </row>
    <row r="57" spans="2:9" ht="15">
      <c r="B57" s="23" t="s">
        <v>214</v>
      </c>
      <c r="C57" s="29">
        <v>98.30610298792116</v>
      </c>
      <c r="F57" s="23"/>
      <c r="G57" s="23"/>
      <c r="H57" s="23"/>
      <c r="I57" s="23"/>
    </row>
    <row r="58" spans="2:7" ht="15">
      <c r="B58" s="23" t="s">
        <v>209</v>
      </c>
      <c r="C58" s="29">
        <v>89.28383162724874</v>
      </c>
      <c r="G58" s="23"/>
    </row>
    <row r="59" spans="2:7" ht="15">
      <c r="B59" s="23" t="s">
        <v>217</v>
      </c>
      <c r="C59" s="29">
        <v>88.27780706307449</v>
      </c>
      <c r="G59" s="23"/>
    </row>
    <row r="60" spans="2:7" ht="15">
      <c r="B60" s="23" t="s">
        <v>218</v>
      </c>
      <c r="C60" s="29">
        <v>61.36363636363637</v>
      </c>
      <c r="G60" s="23"/>
    </row>
    <row r="61" ht="15">
      <c r="G61" s="23"/>
    </row>
    <row r="62" ht="15">
      <c r="G62" s="23"/>
    </row>
    <row r="63" ht="15">
      <c r="G63" s="23"/>
    </row>
    <row r="64" ht="15">
      <c r="G64" s="23"/>
    </row>
    <row r="65" spans="2:7" ht="15">
      <c r="B65" s="23" t="s">
        <v>210</v>
      </c>
      <c r="C65" s="23" t="s">
        <v>212</v>
      </c>
      <c r="G65" s="23"/>
    </row>
    <row r="66" spans="2:7" ht="15">
      <c r="B66" s="32" t="s">
        <v>164</v>
      </c>
      <c r="C66" s="31">
        <v>94.65</v>
      </c>
      <c r="G66" s="23"/>
    </row>
    <row r="67" spans="2:7" ht="15">
      <c r="B67" s="32" t="s">
        <v>167</v>
      </c>
      <c r="C67" s="31">
        <v>89.70714285714286</v>
      </c>
      <c r="G67" s="23"/>
    </row>
    <row r="68" spans="2:7" ht="15">
      <c r="B68" s="32" t="s">
        <v>163</v>
      </c>
      <c r="C68" s="31">
        <v>94.48484848484848</v>
      </c>
      <c r="G68" s="23"/>
    </row>
    <row r="69" spans="2:7" ht="15">
      <c r="B69" s="32" t="s">
        <v>165</v>
      </c>
      <c r="C69" s="31">
        <v>89.7819493006993</v>
      </c>
      <c r="G69" s="23"/>
    </row>
    <row r="70" spans="2:7" ht="15">
      <c r="B70" s="32" t="s">
        <v>166</v>
      </c>
      <c r="C70" s="31">
        <v>96.934375</v>
      </c>
      <c r="G70" s="23"/>
    </row>
    <row r="71" spans="2:7" ht="15">
      <c r="B71" s="32" t="s">
        <v>168</v>
      </c>
      <c r="C71" s="31">
        <v>94.87352941176471</v>
      </c>
      <c r="G71" s="23"/>
    </row>
    <row r="72" spans="2:7" ht="15">
      <c r="B72" s="32" t="s">
        <v>177</v>
      </c>
      <c r="C72" s="31">
        <v>85.296875</v>
      </c>
      <c r="G72" s="23"/>
    </row>
    <row r="73" spans="2:7" ht="15">
      <c r="B73" s="32" t="s">
        <v>181</v>
      </c>
      <c r="C73" s="31">
        <v>89.82986111111111</v>
      </c>
      <c r="G73" s="23"/>
    </row>
    <row r="74" spans="2:7" ht="15">
      <c r="B74" s="32" t="s">
        <v>169</v>
      </c>
      <c r="C74" s="31">
        <v>88.071875</v>
      </c>
      <c r="G74" s="23"/>
    </row>
    <row r="75" spans="2:7" ht="15">
      <c r="B75" s="32" t="s">
        <v>171</v>
      </c>
      <c r="C75" s="31">
        <v>89.04545454545455</v>
      </c>
      <c r="G75" s="23"/>
    </row>
    <row r="76" spans="2:7" ht="15">
      <c r="B76" s="32" t="s">
        <v>172</v>
      </c>
      <c r="C76" s="31">
        <v>88.53636363636363</v>
      </c>
      <c r="G76" s="23"/>
    </row>
    <row r="77" spans="2:7" ht="15">
      <c r="B77" s="32" t="s">
        <v>173</v>
      </c>
      <c r="C77" s="31">
        <v>87.98125</v>
      </c>
      <c r="G77" s="23"/>
    </row>
    <row r="78" spans="2:7" ht="15">
      <c r="B78" s="32" t="s">
        <v>174</v>
      </c>
      <c r="C78" s="31">
        <v>79.2344537815126</v>
      </c>
      <c r="G78" s="23"/>
    </row>
    <row r="79" spans="2:7" ht="15">
      <c r="B79" s="32" t="s">
        <v>175</v>
      </c>
      <c r="C79" s="31">
        <v>97.33434343434344</v>
      </c>
      <c r="G79" s="23"/>
    </row>
    <row r="80" spans="2:3" ht="15">
      <c r="B80" s="32" t="s">
        <v>176</v>
      </c>
      <c r="C80" s="31">
        <v>80.73939393939393</v>
      </c>
    </row>
    <row r="81" spans="2:3" ht="15">
      <c r="B81" s="32" t="s">
        <v>170</v>
      </c>
      <c r="C81" s="31">
        <v>88.11818181818182</v>
      </c>
    </row>
    <row r="82" spans="2:3" ht="15">
      <c r="B82" s="32" t="s">
        <v>178</v>
      </c>
      <c r="C82" s="31">
        <v>84.56176470588235</v>
      </c>
    </row>
    <row r="83" spans="2:3" ht="15">
      <c r="B83" s="32" t="s">
        <v>179</v>
      </c>
      <c r="C83" s="31">
        <v>78.46972704714639</v>
      </c>
    </row>
    <row r="84" spans="2:3" ht="15">
      <c r="B84" s="32" t="s">
        <v>180</v>
      </c>
      <c r="C84" s="31">
        <v>97.24705882352941</v>
      </c>
    </row>
    <row r="85" spans="2:3" ht="15">
      <c r="B85" s="32" t="s">
        <v>211</v>
      </c>
      <c r="C85" s="31">
        <v>89.28383162724874</v>
      </c>
    </row>
    <row r="87" spans="1:3" ht="15">
      <c r="A87" s="23">
        <v>1</v>
      </c>
      <c r="B87" s="23" t="s">
        <v>175</v>
      </c>
      <c r="C87" s="29">
        <v>97.33434343434344</v>
      </c>
    </row>
    <row r="88" spans="1:3" ht="15">
      <c r="A88" s="23">
        <v>2</v>
      </c>
      <c r="B88" s="23" t="s">
        <v>180</v>
      </c>
      <c r="C88" s="29">
        <v>97.24705882352941</v>
      </c>
    </row>
    <row r="89" spans="1:3" ht="15">
      <c r="A89" s="23">
        <v>3</v>
      </c>
      <c r="B89" s="23" t="s">
        <v>166</v>
      </c>
      <c r="C89" s="29">
        <v>96.934375</v>
      </c>
    </row>
    <row r="90" spans="1:3" ht="15">
      <c r="A90" s="23">
        <v>4</v>
      </c>
      <c r="B90" s="23" t="s">
        <v>168</v>
      </c>
      <c r="C90" s="29">
        <v>94.87352941176471</v>
      </c>
    </row>
    <row r="91" spans="1:3" ht="15">
      <c r="A91" s="23">
        <v>5</v>
      </c>
      <c r="B91" s="23" t="s">
        <v>164</v>
      </c>
      <c r="C91" s="29">
        <v>94.65</v>
      </c>
    </row>
    <row r="92" spans="1:3" ht="15">
      <c r="A92" s="23">
        <v>6</v>
      </c>
      <c r="B92" s="23" t="s">
        <v>163</v>
      </c>
      <c r="C92" s="29">
        <v>94.48484848484848</v>
      </c>
    </row>
    <row r="93" spans="1:3" ht="15">
      <c r="A93" s="23">
        <v>7</v>
      </c>
      <c r="B93" s="23" t="s">
        <v>181</v>
      </c>
      <c r="C93" s="29">
        <v>89.82986111111111</v>
      </c>
    </row>
    <row r="94" spans="1:3" ht="15">
      <c r="A94" s="23">
        <v>8</v>
      </c>
      <c r="B94" s="23" t="s">
        <v>165</v>
      </c>
      <c r="C94" s="29">
        <v>89.7819493006993</v>
      </c>
    </row>
    <row r="95" spans="1:3" ht="15">
      <c r="A95" s="23">
        <v>9</v>
      </c>
      <c r="B95" s="23" t="s">
        <v>167</v>
      </c>
      <c r="C95" s="29">
        <v>89.70714285714286</v>
      </c>
    </row>
    <row r="96" spans="2:3" ht="15">
      <c r="B96" s="23" t="s">
        <v>213</v>
      </c>
      <c r="C96" s="29">
        <v>89.28383162724874</v>
      </c>
    </row>
    <row r="97" spans="1:3" ht="15">
      <c r="A97" s="23">
        <v>1</v>
      </c>
      <c r="B97" s="23" t="s">
        <v>171</v>
      </c>
      <c r="C97" s="29">
        <v>89.04545454545455</v>
      </c>
    </row>
    <row r="98" spans="1:3" ht="15">
      <c r="A98" s="23">
        <v>2</v>
      </c>
      <c r="B98" s="23" t="s">
        <v>172</v>
      </c>
      <c r="C98" s="29">
        <v>88.53636363636363</v>
      </c>
    </row>
    <row r="99" spans="1:3" ht="15">
      <c r="A99" s="23">
        <v>3</v>
      </c>
      <c r="B99" s="23" t="s">
        <v>170</v>
      </c>
      <c r="C99" s="29">
        <v>88.11818181818182</v>
      </c>
    </row>
    <row r="100" spans="1:3" ht="15">
      <c r="A100" s="23">
        <v>4</v>
      </c>
      <c r="B100" s="23" t="s">
        <v>169</v>
      </c>
      <c r="C100" s="29">
        <v>88.071875</v>
      </c>
    </row>
    <row r="101" spans="1:3" ht="15">
      <c r="A101" s="23">
        <v>5</v>
      </c>
      <c r="B101" s="23" t="s">
        <v>173</v>
      </c>
      <c r="C101" s="29">
        <v>87.98125</v>
      </c>
    </row>
    <row r="102" spans="1:3" ht="15">
      <c r="A102" s="23">
        <v>6</v>
      </c>
      <c r="B102" s="23" t="s">
        <v>177</v>
      </c>
      <c r="C102" s="29">
        <v>85.296875</v>
      </c>
    </row>
    <row r="103" spans="1:3" ht="15">
      <c r="A103" s="23">
        <v>7</v>
      </c>
      <c r="B103" s="23" t="s">
        <v>178</v>
      </c>
      <c r="C103" s="29">
        <v>84.56176470588235</v>
      </c>
    </row>
    <row r="104" spans="1:3" ht="15">
      <c r="A104" s="23">
        <v>8</v>
      </c>
      <c r="B104" s="23" t="s">
        <v>176</v>
      </c>
      <c r="C104" s="29">
        <v>80.73939393939393</v>
      </c>
    </row>
    <row r="105" spans="1:3" ht="15">
      <c r="A105" s="23">
        <v>9</v>
      </c>
      <c r="B105" s="23" t="s">
        <v>174</v>
      </c>
      <c r="C105" s="29">
        <v>79.2344537815126</v>
      </c>
    </row>
    <row r="106" spans="1:3" ht="15">
      <c r="A106" s="23">
        <v>10</v>
      </c>
      <c r="B106" s="23" t="s">
        <v>179</v>
      </c>
      <c r="C106" s="29">
        <v>78.46972704714639</v>
      </c>
    </row>
  </sheetData>
  <sheetProtection/>
  <mergeCells count="9">
    <mergeCell ref="L1:O1"/>
    <mergeCell ref="P1:S1"/>
    <mergeCell ref="T1:W1"/>
    <mergeCell ref="E1:H1"/>
    <mergeCell ref="A1:A3"/>
    <mergeCell ref="B1:B3"/>
    <mergeCell ref="C1:C3"/>
    <mergeCell ref="D1:D3"/>
    <mergeCell ref="I1:K1"/>
  </mergeCells>
  <conditionalFormatting sqref="D30:I51">
    <cfRule type="cellIs" priority="1" dxfId="3" operator="equal"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dcterms:created xsi:type="dcterms:W3CDTF">2020-11-30T08:45:25Z</dcterms:created>
  <dcterms:modified xsi:type="dcterms:W3CDTF">2021-01-12T05:55:28Z</dcterms:modified>
  <cp:category/>
  <cp:version/>
  <cp:contentType/>
  <cp:contentStatus/>
</cp:coreProperties>
</file>